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herink\"/>
    </mc:Choice>
  </mc:AlternateContent>
  <bookViews>
    <workbookView xWindow="0" yWindow="0" windowWidth="0" windowHeight="0"/>
  </bookViews>
  <sheets>
    <sheet name="Rekapitulace stavby" sheetId="1" r:id="rId1"/>
    <sheet name="SO101 - Polní cesta HCN3" sheetId="2" r:id="rId2"/>
    <sheet name="SO102 - Polní cesta VCN1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'SO101 - Polní cesta HCN3'!$C$121:$K$262</definedName>
    <definedName name="_xlnm.Print_Area" localSheetId="1">'SO101 - Polní cesta HCN3'!$C$4:$J$76,'SO101 - Polní cesta HCN3'!$C$82:$J$103,'SO101 - Polní cesta HCN3'!$C$109:$K$262</definedName>
    <definedName name="_xlnm.Print_Titles" localSheetId="1">'SO101 - Polní cesta HCN3'!$121:$121</definedName>
    <definedName name="_xlnm._FilterDatabase" localSheetId="2" hidden="1">'SO102 - Polní cesta VCN1'!$C$120:$K$236</definedName>
    <definedName name="_xlnm.Print_Area" localSheetId="2">'SO102 - Polní cesta VCN1'!$C$4:$J$76,'SO102 - Polní cesta VCN1'!$C$82:$J$102,'SO102 - Polní cesta VCN1'!$C$108:$K$236</definedName>
    <definedName name="_xlnm.Print_Titles" localSheetId="2">'SO102 - Polní cesta VCN1'!$120:$120</definedName>
    <definedName name="_xlnm._FilterDatabase" localSheetId="3" hidden="1">'VRN - Vedlejší rozpočtové...'!$C$120:$K$157</definedName>
    <definedName name="_xlnm.Print_Area" localSheetId="3">'VRN - Vedlejší rozpočtové...'!$C$4:$J$76,'VRN - Vedlejší rozpočtové...'!$C$82:$J$102,'VRN - Vedlejší rozpočtové...'!$C$108:$K$157</definedName>
    <definedName name="_xlnm.Print_Titles" localSheetId="3">'VRN - Vedlejší rozpočtové...'!$120:$120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118"/>
  <c r="J17"/>
  <c r="J12"/>
  <c r="J115"/>
  <c r="E7"/>
  <c r="E111"/>
  <c i="3" r="J37"/>
  <c r="J36"/>
  <c i="1" r="AY96"/>
  <c i="3" r="J35"/>
  <c i="1" r="AX96"/>
  <c i="3" r="BI235"/>
  <c r="BH235"/>
  <c r="BG235"/>
  <c r="BF235"/>
  <c r="T235"/>
  <c r="T234"/>
  <c r="R235"/>
  <c r="R234"/>
  <c r="P235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1"/>
  <c r="BH191"/>
  <c r="BG191"/>
  <c r="BF191"/>
  <c r="T191"/>
  <c r="R191"/>
  <c r="P191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29"/>
  <c r="BH129"/>
  <c r="BG129"/>
  <c r="BF129"/>
  <c r="T129"/>
  <c r="R129"/>
  <c r="P129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91"/>
  <c r="J20"/>
  <c r="J18"/>
  <c r="E18"/>
  <c r="F92"/>
  <c r="J17"/>
  <c r="J12"/>
  <c r="J115"/>
  <c r="E7"/>
  <c r="E111"/>
  <c i="2" r="J37"/>
  <c r="J36"/>
  <c i="1" r="AY95"/>
  <c i="2" r="J35"/>
  <c i="1" r="AX95"/>
  <c i="2" r="BI261"/>
  <c r="BH261"/>
  <c r="BG261"/>
  <c r="BF261"/>
  <c r="T261"/>
  <c r="T260"/>
  <c r="R261"/>
  <c r="R260"/>
  <c r="P261"/>
  <c r="P260"/>
  <c r="BI258"/>
  <c r="BH258"/>
  <c r="BG258"/>
  <c r="BF258"/>
  <c r="T258"/>
  <c r="T257"/>
  <c r="R258"/>
  <c r="R257"/>
  <c r="P258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32"/>
  <c r="BH132"/>
  <c r="BG132"/>
  <c r="BF132"/>
  <c r="T132"/>
  <c r="R132"/>
  <c r="P132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91"/>
  <c r="J20"/>
  <c r="J18"/>
  <c r="E18"/>
  <c r="F119"/>
  <c r="J17"/>
  <c r="J12"/>
  <c r="J89"/>
  <c r="E7"/>
  <c r="E85"/>
  <c i="1" r="L90"/>
  <c r="AM90"/>
  <c r="AM89"/>
  <c r="L89"/>
  <c r="AM87"/>
  <c r="L87"/>
  <c r="L85"/>
  <c r="L84"/>
  <c i="2" r="J261"/>
  <c r="BK215"/>
  <c r="J148"/>
  <c r="J196"/>
  <c r="BK204"/>
  <c i="3" r="J124"/>
  <c r="BK138"/>
  <c r="J204"/>
  <c r="BK208"/>
  <c i="4" r="BK155"/>
  <c r="J127"/>
  <c r="J136"/>
  <c i="2" r="BK258"/>
  <c r="BK211"/>
  <c r="BK227"/>
  <c r="BK148"/>
  <c r="BK163"/>
  <c i="3" r="J34"/>
  <c i="2" r="BK261"/>
  <c r="J201"/>
  <c r="J211"/>
  <c r="BK208"/>
  <c r="BK167"/>
  <c i="3" r="BK222"/>
  <c i="2" r="BK241"/>
  <c r="BK196"/>
  <c r="J237"/>
  <c r="BK201"/>
  <c r="J190"/>
  <c i="3" r="J143"/>
  <c r="BK204"/>
  <c r="BK235"/>
  <c r="BK164"/>
  <c r="J158"/>
  <c i="4" r="J145"/>
  <c r="BK124"/>
  <c i="2" r="J231"/>
  <c r="J169"/>
  <c r="BK155"/>
  <c r="BK132"/>
  <c i="3" r="J182"/>
  <c r="BK143"/>
  <c r="BK214"/>
  <c r="BK191"/>
  <c i="4" r="J124"/>
  <c r="BK148"/>
  <c r="BK130"/>
  <c i="2" r="J223"/>
  <c r="BK231"/>
  <c r="BK194"/>
  <c r="J249"/>
  <c r="J208"/>
  <c r="BK219"/>
  <c i="1" r="AS94"/>
  <c i="2" r="J253"/>
  <c r="BK223"/>
  <c r="J181"/>
  <c r="J173"/>
  <c r="BK173"/>
  <c i="3" r="BK172"/>
  <c r="F34"/>
  <c i="2" r="BK249"/>
  <c r="J155"/>
  <c r="J132"/>
  <c r="BK177"/>
  <c i="3" r="J162"/>
  <c r="BK196"/>
  <c r="J200"/>
  <c r="BK226"/>
  <c r="BK129"/>
  <c r="BK168"/>
  <c i="4" r="BK143"/>
  <c r="J151"/>
  <c i="2" r="J258"/>
  <c r="J241"/>
  <c r="J159"/>
  <c r="BK185"/>
  <c i="3" r="J168"/>
  <c r="J218"/>
  <c r="J164"/>
  <c r="BK182"/>
  <c r="J138"/>
  <c r="J150"/>
  <c i="4" r="BK140"/>
  <c i="2" r="J245"/>
  <c r="J150"/>
  <c r="J143"/>
  <c r="BK143"/>
  <c i="3" r="J208"/>
  <c r="J178"/>
  <c r="J129"/>
  <c r="BK186"/>
  <c r="J186"/>
  <c r="BK154"/>
  <c r="J154"/>
  <c i="4" r="J133"/>
  <c r="J148"/>
  <c r="BK133"/>
  <c i="2" r="J227"/>
  <c r="BK159"/>
  <c r="BK190"/>
  <c r="BK125"/>
  <c r="BK150"/>
  <c i="3" r="BK162"/>
  <c r="BK150"/>
  <c r="J235"/>
  <c r="J222"/>
  <c r="BK145"/>
  <c i="4" r="BK151"/>
  <c i="2" r="BK253"/>
  <c r="J194"/>
  <c r="J219"/>
  <c r="J177"/>
  <c i="3" r="J190"/>
  <c r="BK230"/>
  <c r="J191"/>
  <c r="J196"/>
  <c r="BK218"/>
  <c i="4" r="J143"/>
  <c r="BK145"/>
  <c i="2" r="BK245"/>
  <c r="BK181"/>
  <c r="J204"/>
  <c r="J167"/>
  <c r="BK169"/>
  <c i="3" r="BK176"/>
  <c r="J172"/>
  <c r="J145"/>
  <c r="BK190"/>
  <c r="J214"/>
  <c r="BK200"/>
  <c r="BK178"/>
  <c i="4" r="BK127"/>
  <c r="J130"/>
  <c i="2" r="BK237"/>
  <c r="J185"/>
  <c r="J215"/>
  <c r="J125"/>
  <c r="J163"/>
  <c i="3" r="BK158"/>
  <c r="J176"/>
  <c r="BK124"/>
  <c r="J230"/>
  <c r="J226"/>
  <c i="4" r="J140"/>
  <c r="J155"/>
  <c r="BK136"/>
  <c i="2" l="1" r="P124"/>
  <c i="3" r="R185"/>
  <c i="2" r="P189"/>
  <c r="R189"/>
  <c r="T210"/>
  <c i="3" r="P195"/>
  <c i="2" r="R210"/>
  <c i="3" r="BK123"/>
  <c r="J123"/>
  <c r="J98"/>
  <c i="2" r="T189"/>
  <c i="3" r="R195"/>
  <c i="2" r="R124"/>
  <c r="R123"/>
  <c r="R122"/>
  <c i="3" r="R123"/>
  <c r="R122"/>
  <c r="R121"/>
  <c r="T195"/>
  <c i="4" r="P139"/>
  <c i="2" r="BK124"/>
  <c r="J124"/>
  <c r="J98"/>
  <c i="3" r="BK185"/>
  <c r="J185"/>
  <c r="J99"/>
  <c i="4" r="P147"/>
  <c i="2" r="T124"/>
  <c r="T123"/>
  <c r="T122"/>
  <c i="4" r="R123"/>
  <c r="R147"/>
  <c i="3" r="P185"/>
  <c i="4" r="BK139"/>
  <c r="J139"/>
  <c r="J99"/>
  <c r="T147"/>
  <c i="2" r="BK189"/>
  <c r="J189"/>
  <c r="J99"/>
  <c i="3" r="BK195"/>
  <c r="J195"/>
  <c r="J100"/>
  <c i="4" r="BK123"/>
  <c r="J123"/>
  <c r="J98"/>
  <c r="T139"/>
  <c i="2" r="BK210"/>
  <c r="J210"/>
  <c r="J100"/>
  <c i="3" r="T123"/>
  <c r="T122"/>
  <c r="T121"/>
  <c i="4" r="R139"/>
  <c i="2" r="P210"/>
  <c i="3" r="T185"/>
  <c i="4" r="P123"/>
  <c r="P122"/>
  <c r="P121"/>
  <c i="1" r="AU97"/>
  <c i="3" r="P123"/>
  <c r="P122"/>
  <c r="P121"/>
  <c i="1" r="AU96"/>
  <c i="4" r="T123"/>
  <c r="T122"/>
  <c r="T121"/>
  <c r="BK147"/>
  <c r="J147"/>
  <c r="J100"/>
  <c i="2" r="BK257"/>
  <c r="J257"/>
  <c r="J101"/>
  <c i="3" r="BK234"/>
  <c r="J234"/>
  <c r="J101"/>
  <c i="2" r="BK260"/>
  <c r="J260"/>
  <c r="J102"/>
  <c i="4" r="BK154"/>
  <c r="J154"/>
  <c r="J101"/>
  <c r="F92"/>
  <c r="E85"/>
  <c r="BE124"/>
  <c r="BE140"/>
  <c r="BE148"/>
  <c r="BE143"/>
  <c r="BE130"/>
  <c r="BE155"/>
  <c r="J91"/>
  <c r="BE151"/>
  <c r="BE133"/>
  <c r="J89"/>
  <c r="BE145"/>
  <c r="BE127"/>
  <c r="BE136"/>
  <c i="3" r="BE154"/>
  <c r="BE186"/>
  <c r="BE200"/>
  <c r="J89"/>
  <c i="2" r="BK123"/>
  <c r="J123"/>
  <c r="J97"/>
  <c i="3" r="J117"/>
  <c r="BE143"/>
  <c r="BE191"/>
  <c r="BE226"/>
  <c r="BE145"/>
  <c r="BE158"/>
  <c r="BE168"/>
  <c r="BE190"/>
  <c r="BE222"/>
  <c r="BE178"/>
  <c r="E85"/>
  <c r="F118"/>
  <c r="BE124"/>
  <c r="BE162"/>
  <c r="BE172"/>
  <c r="BE204"/>
  <c r="BE235"/>
  <c r="BE218"/>
  <c r="BE230"/>
  <c r="BE164"/>
  <c i="1" r="BA96"/>
  <c i="3" r="BE150"/>
  <c r="BE208"/>
  <c r="BE129"/>
  <c r="BE138"/>
  <c r="BE176"/>
  <c r="BE182"/>
  <c r="BE196"/>
  <c r="BE214"/>
  <c i="1" r="AW96"/>
  <c i="2" r="E112"/>
  <c r="BE143"/>
  <c r="BE155"/>
  <c r="BE159"/>
  <c r="BE185"/>
  <c r="F92"/>
  <c r="J118"/>
  <c r="BE148"/>
  <c r="BE173"/>
  <c r="BE177"/>
  <c r="BE190"/>
  <c r="BE196"/>
  <c r="BE204"/>
  <c r="J116"/>
  <c r="BE150"/>
  <c r="BE163"/>
  <c r="BE167"/>
  <c r="BE169"/>
  <c r="BE181"/>
  <c r="BE208"/>
  <c r="BE219"/>
  <c r="BE227"/>
  <c r="BE125"/>
  <c r="BE132"/>
  <c r="BE194"/>
  <c r="BE201"/>
  <c r="BE211"/>
  <c r="BE215"/>
  <c r="BE223"/>
  <c r="BE231"/>
  <c r="BE237"/>
  <c r="BE241"/>
  <c r="BE245"/>
  <c r="BE249"/>
  <c r="BE253"/>
  <c r="BE258"/>
  <c r="BE261"/>
  <c i="3" r="F37"/>
  <c i="1" r="BD96"/>
  <c i="2" r="F35"/>
  <c i="1" r="BB95"/>
  <c i="2" r="F37"/>
  <c i="1" r="BD95"/>
  <c i="4" r="F34"/>
  <c i="1" r="BA97"/>
  <c i="3" r="F35"/>
  <c i="1" r="BB96"/>
  <c i="4" r="F36"/>
  <c i="1" r="BC97"/>
  <c i="3" r="F36"/>
  <c i="1" r="BC96"/>
  <c i="4" r="F37"/>
  <c i="1" r="BD97"/>
  <c i="4" r="J34"/>
  <c i="1" r="AW97"/>
  <c i="4" r="F35"/>
  <c i="1" r="BB97"/>
  <c i="2" r="F36"/>
  <c i="1" r="BC95"/>
  <c i="2" r="J34"/>
  <c i="1" r="AW95"/>
  <c i="2" r="F34"/>
  <c i="1" r="BA95"/>
  <c i="4" l="1" r="R122"/>
  <c r="R121"/>
  <c i="2" r="P123"/>
  <c r="P122"/>
  <c i="1" r="AU95"/>
  <c i="3" r="BK122"/>
  <c r="J122"/>
  <c r="J97"/>
  <c i="4" r="BK122"/>
  <c r="J122"/>
  <c r="J97"/>
  <c i="3" r="BK121"/>
  <c r="J121"/>
  <c i="2" r="BK122"/>
  <c r="J122"/>
  <c r="J96"/>
  <c i="1" r="BA94"/>
  <c r="W30"/>
  <c r="AU94"/>
  <c i="2" r="J33"/>
  <c i="1" r="AV95"/>
  <c r="AT95"/>
  <c i="2" r="F33"/>
  <c i="1" r="AZ95"/>
  <c i="4" r="J33"/>
  <c i="1" r="AV97"/>
  <c r="AT97"/>
  <c i="3" r="J33"/>
  <c i="1" r="AV96"/>
  <c r="AT96"/>
  <c i="3" r="F33"/>
  <c i="1" r="AZ96"/>
  <c i="3" r="J30"/>
  <c i="1" r="AG96"/>
  <c r="BC94"/>
  <c r="W32"/>
  <c i="4" r="F33"/>
  <c i="1" r="AZ97"/>
  <c r="BB94"/>
  <c r="W31"/>
  <c r="BD94"/>
  <c r="W33"/>
  <c i="4" l="1" r="BK121"/>
  <c r="J121"/>
  <c r="J96"/>
  <c i="1" r="AN96"/>
  <c i="3" r="J96"/>
  <c r="J39"/>
  <c i="1" r="AW94"/>
  <c r="AK30"/>
  <c r="AZ94"/>
  <c r="W29"/>
  <c i="2" r="J30"/>
  <c i="1" r="AG95"/>
  <c r="AX94"/>
  <c r="AY94"/>
  <c i="2" l="1" r="J39"/>
  <c i="1" r="AN95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<sst xmlns="http://schemas.openxmlformats.org/spreadsheetml/2006/main">
  <si>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</si>
  <si>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</si>
  <si>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</si>
  <si>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</si>
  <si>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</si>
  <si>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{026a0c56-5af5-408b-9a2e-761754bb4816}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</si>
  <si>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</si>
  <si>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</si>
  <si>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</si>
  <si>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</si>
  <si>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</si>
  <si>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</si>
  <si>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</si>
  <si>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</si>
  <si>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129-2024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</si>
  <si>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</si>
  <si>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</si>
  <si>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HCN3 a VCN1 v k.ú. Herink</t>
  </si>
  <si>
    <t>KSO:</t>
  </si>
  <si>
    <t>CC-CZ:</t>
  </si>
  <si>
    <t>Místo:</t>
  </si>
  <si>
    <t xml:space="preserve"> </t>
  </si>
  <si>
    <t>Datum:</t>
  </si>
  <si>
    <t>5. 11. 2024</t>
  </si>
  <si>
    <t>Zadavatel:</t>
  </si>
  <si>
    <t>IČ:</t>
  </si>
  <si>
    <t>01312774</t>
  </si>
  <si>
    <t>SPÚ-KPÚ pro Středočeský kraj, Pobočka Nymburk</t>
  </si>
  <si>
    <t>DIČ:</t>
  </si>
  <si>
    <t>Uchazeč:</t>
  </si>
  <si>
    <t>Vyplň údaj</t>
  </si>
  <si>
    <t>Projektant:</t>
  </si>
  <si>
    <t>True</t>
  </si>
  <si>
    <t>Zpracovatel:</t>
  </si>
  <si>
    <t>40527514</t>
  </si>
  <si>
    <t>GEOREAL spol. s.r.o.</t>
  </si>
  <si>
    <t>CZ40527514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</si>
  <si>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</si>
  <si>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</si>
  <si>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</si>
  <si>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</si>
  <si>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</si>
  <si>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</si>
  <si>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</si>
  <si>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</si>
  <si>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</si>
  <si>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</si>
  <si>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</si>
  <si>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</si>
  <si>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</si>
  <si>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</si>
  <si>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</si>
  <si>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</si>
  <si>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</si>
  <si>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</si>
  <si>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</si>
  <si>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</si>
  <si>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</si>
  <si>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</si>
  <si>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</si>
  <si>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</si>
  <si>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</si>
  <si>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</si>
  <si>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</si>
  <si>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</si>
  <si>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</si>
  <si>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</si>
  <si>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</si>
  <si>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</si>
  <si>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</si>
  <si>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</si>
  <si>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</si>
  <si>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</si>
  <si>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</si>
  <si>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</si>
  <si>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</si>
  <si>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</si>
  <si>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</si>
  <si>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</si>
  <si>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</si>
  <si>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</si>
  <si>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</si>
  <si>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</si>
  <si>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SO101</t>
  </si>
  <si>
    <t>Polní cesta HCN3</t>
  </si>
  <si>
    <t>STA</t>
  </si>
  <si>
    <t>1</t>
  </si>
  <si>
    <t>{a5273d67-c638-446f-b559-8fe238143dbf}</t>
  </si>
  <si>
    <t>2</t>
  </si>
  <si>
    <t>SO102</t>
  </si>
  <si>
    <t>Polní cesta VCN1</t>
  </si>
  <si>
    <t>{0cf0017f-6152-47ef-8594-e6bdc68243d8}</t>
  </si>
  <si>
    <t>VRN</t>
  </si>
  <si>
    <t>Vedlejší rozpočtové náklady</t>
  </si>
  <si>
    <t>{2bd414f6-31dc-4822-b0a5-761610f0fd91}</t>
  </si>
  <si>
    <t>KRYCÍ LIST SOUPISU PRACÍ</t>
  </si>
  <si>
    <t>Objekt:</t>
  </si>
  <si>
    <t>SO101 - Polní cesta HCN3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</si>
  <si>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</si>
  <si>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</si>
  <si>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</si>
  <si>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</si>
  <si>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</si>
  <si>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</si>
  <si>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</si>
  <si>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</si>
  <si>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</si>
  <si>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</si>
  <si>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</si>
  <si>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</si>
  <si>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</si>
  <si>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</si>
  <si>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</si>
  <si>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</si>
  <si>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</si>
  <si>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</si>
  <si>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</si>
  <si>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</si>
  <si>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</si>
  <si>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</si>
  <si>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</si>
  <si>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</si>
  <si>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</si>
  <si>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</si>
  <si>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</si>
  <si>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</si>
  <si>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</si>
  <si>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</si>
  <si>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</si>
  <si>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</si>
  <si>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CS ÚRS 2025 02</t>
  </si>
  <si>
    <t>4</t>
  </si>
  <si>
    <t>-2047966112</t>
  </si>
  <si>
    <t>Online PSC</t>
  </si>
  <si>
    <t>https://podminky.urs.cz/item/CS_URS_2025_02/121151123</t>
  </si>
  <si>
    <t>VV</t>
  </si>
  <si>
    <t>"Jímka"</t>
  </si>
  <si>
    <t>1*2</t>
  </si>
  <si>
    <t>"Komunikace včetně sjezdů-výměra převzata z aplikace Autodesk Civil 3D"</t>
  </si>
  <si>
    <t>2316,859</t>
  </si>
  <si>
    <t>Součet</t>
  </si>
  <si>
    <t>122151105</t>
  </si>
  <si>
    <t>Odkopávky a prokopávky nezapažené v hornině třídy těžitelnosti I skupiny 1 a 2 objem do 1000 m3 strojně</t>
  </si>
  <si>
    <t>m3</t>
  </si>
  <si>
    <t>1216325200</t>
  </si>
  <si>
    <t>https://podminky.urs.cz/item/CS_URS_2025_02/122151105</t>
  </si>
  <si>
    <t>"Komunikace včetně sjezdů (po sejmutí ornice v rozšíření)-výměra převzata z aplikace Autodesk Civil 3D"</t>
  </si>
  <si>
    <t>1027,6957</t>
  </si>
  <si>
    <t>"Trativod - délka a plocha převzata z aplikace Autodesk Civil 3D"</t>
  </si>
  <si>
    <t>(511,97*0,135)+(20*4,049)</t>
  </si>
  <si>
    <t>"Vsakovací objekty včetně vsakovací jímky - plochy převzaty z aplikace Autodesk Civil 3D"</t>
  </si>
  <si>
    <t>2,128</t>
  </si>
  <si>
    <t>"Odečet zeminy pro potřebné dosypání - výměra z aplikace Autodesk Civil 3D"</t>
  </si>
  <si>
    <t>-206,9598</t>
  </si>
  <si>
    <t>3</t>
  </si>
  <si>
    <t>162351104</t>
  </si>
  <si>
    <t>Vodorovné přemístění přes 500 do 1000 m výkopku/sypaniny z horniny třídy těžitelnosti I skupiny 1 až 3</t>
  </si>
  <si>
    <t>1745723987</t>
  </si>
  <si>
    <t>https://podminky.urs.cz/item/CS_URS_2025_02/162351104</t>
  </si>
  <si>
    <t>"výměry ploch převzaty z aplikace Autodesk Civil 3D"</t>
  </si>
  <si>
    <t xml:space="preserve">"Přesun ornice na mezideponii  a zpět na ohumusování"</t>
  </si>
  <si>
    <t>29,995</t>
  </si>
  <si>
    <t>162751117R</t>
  </si>
  <si>
    <t>Vodorovné přemístění výkopku a jeho likvidace zákoným způsobem</t>
  </si>
  <si>
    <t>-2040175090</t>
  </si>
  <si>
    <t>P</t>
  </si>
  <si>
    <t>Poznámka k položce:_x000d_
Přemístění přebytečného výkopku na skládku včetně uložení a skládkovného, případná likvidace zákonným způsobem dle možností zhotovitele</t>
  </si>
  <si>
    <t>5</t>
  </si>
  <si>
    <t>167151111</t>
  </si>
  <si>
    <t>Nakládání výkopku z hornin třídy těžitelnosti I skupiny 1 až 3 přes 100 m3</t>
  </si>
  <si>
    <t>-525317095</t>
  </si>
  <si>
    <t>https://podminky.urs.cz/item/CS_URS_2025_02/167151111</t>
  </si>
  <si>
    <t>"Nakládání ornice pro přesun na mezideponii a zpět pro ohumusování"</t>
  </si>
  <si>
    <t>6</t>
  </si>
  <si>
    <t>171151131</t>
  </si>
  <si>
    <t>Uložení sypaniny z hornin nesoudržných a soudržných střídavě do násypů zhutněných strojně</t>
  </si>
  <si>
    <t>-1894730916</t>
  </si>
  <si>
    <t>https://podminky.urs.cz/item/CS_URS_2025_02/171151131</t>
  </si>
  <si>
    <t>"Komunikace - výměra převzata z aplikace Autodesk Civil 3D"</t>
  </si>
  <si>
    <t>206,9598</t>
  </si>
  <si>
    <t>7</t>
  </si>
  <si>
    <t>171251201</t>
  </si>
  <si>
    <t>Uložení sypaniny na skládky nebo meziskládky</t>
  </si>
  <si>
    <t>-403813634</t>
  </si>
  <si>
    <t>https://podminky.urs.cz/item/CS_URS_2025_02/171251201</t>
  </si>
  <si>
    <t>"Uložení ornice na mezideponii"</t>
  </si>
  <si>
    <t>8</t>
  </si>
  <si>
    <t>181451312</t>
  </si>
  <si>
    <t>Založení trávníku strojně v jedné operaci ve svahu přes 1:5 do 1:2</t>
  </si>
  <si>
    <t>-1944506536</t>
  </si>
  <si>
    <t>https://podminky.urs.cz/item/CS_URS_2025_02/181451312</t>
  </si>
  <si>
    <t>"Výměra převzata z aplikace Autodesk Civil 3D, přepočteno koeficientem svahu"</t>
  </si>
  <si>
    <t>78,27*1,2</t>
  </si>
  <si>
    <t>9</t>
  </si>
  <si>
    <t>M</t>
  </si>
  <si>
    <t>00572474</t>
  </si>
  <si>
    <t>osivo směs travní krajinná-svahová</t>
  </si>
  <si>
    <t>kg</t>
  </si>
  <si>
    <t>792663939</t>
  </si>
  <si>
    <t>93,924 * 0,025 " Přepočtené koeficientem množství</t>
  </si>
  <si>
    <t>10</t>
  </si>
  <si>
    <t>181951112</t>
  </si>
  <si>
    <t>Úprava pláně v hornině třídy těžitelnosti I skupiny 1 až 3 se zhutněním strojně</t>
  </si>
  <si>
    <t>-1340306114</t>
  </si>
  <si>
    <t>https://podminky.urs.cz/item/CS_URS_2025_02/181951112</t>
  </si>
  <si>
    <t>"Komunikace+výhybna + sjezdy - Výměra převzata z aplikace Autodesk Civil 3D"</t>
  </si>
  <si>
    <t>2287,912 + 61,0928+21,7242</t>
  </si>
  <si>
    <t>11</t>
  </si>
  <si>
    <t>182251101</t>
  </si>
  <si>
    <t>Svahování násypů strojně</t>
  </si>
  <si>
    <t>2033794751</t>
  </si>
  <si>
    <t>https://podminky.urs.cz/item/CS_URS_2025_02/182251101</t>
  </si>
  <si>
    <t>"Ostatní svahy komunikace - plocha převzata z aplikace autocad a přepočtena svahovým koeficientem"</t>
  </si>
  <si>
    <t>182351023</t>
  </si>
  <si>
    <t>Rozprostření ornice pl do 100 m2 ve svahu přes 1:5 tl vrstvy do 200 mm strojně</t>
  </si>
  <si>
    <t>1503340199</t>
  </si>
  <si>
    <t>https://podminky.urs.cz/item/CS_URS_2025_02/182351023</t>
  </si>
  <si>
    <t>"Ohumusování příkopů a svahů u komunikace - Výměra převzata z aplikace Autodesk Civil 3D, přepočteno koeficientem svahu"</t>
  </si>
  <si>
    <t>13</t>
  </si>
  <si>
    <t>185802133</t>
  </si>
  <si>
    <t>Hnojení půdy umělým hnojivem na široko ve svahu přes 1:2 do 1:1</t>
  </si>
  <si>
    <t>t</t>
  </si>
  <si>
    <t>-137989734</t>
  </si>
  <si>
    <t>https://podminky.urs.cz/item/CS_URS_2025_02/185802133</t>
  </si>
  <si>
    <t xml:space="preserve">"Hnojivo trávníku (600 kg Cereritu/ha, lze použít i jiné kombinované hnojivo) </t>
  </si>
  <si>
    <t>(93,924/10000)*0,600</t>
  </si>
  <si>
    <t>14</t>
  </si>
  <si>
    <t>25191155R</t>
  </si>
  <si>
    <t>hnojivo průmyslové (Cererit popř. jiné kombinované)</t>
  </si>
  <si>
    <t>558127885</t>
  </si>
  <si>
    <t>(93,924/10000)*600</t>
  </si>
  <si>
    <t>5,635 * 0,03 " Přepočtené koeficientem množství</t>
  </si>
  <si>
    <t>Zakládání</t>
  </si>
  <si>
    <t>15</t>
  </si>
  <si>
    <t>211971121</t>
  </si>
  <si>
    <t>Zřízení opláštění žeber nebo trativodů geotextilií v rýze nebo zářezu sklonu přes 1:2 š do 2,5 m</t>
  </si>
  <si>
    <t>1493017890</t>
  </si>
  <si>
    <t>https://podminky.urs.cz/item/CS_URS_2025_02/211971121</t>
  </si>
  <si>
    <t>"Obalení rýhy trativodu - výměra převzata z aplikace Autodesk Civil 3D"</t>
  </si>
  <si>
    <t>(1,6*505,8325)+(2,71*20)</t>
  </si>
  <si>
    <t>16</t>
  </si>
  <si>
    <t>69311080</t>
  </si>
  <si>
    <t>geotextilie netkaná separační, ochranná, filtrační, drenážní PES 200g/m2</t>
  </si>
  <si>
    <t>-1361703875</t>
  </si>
  <si>
    <t>863,532 * 1,1845 " Přepočtené koeficientem množství</t>
  </si>
  <si>
    <t>17</t>
  </si>
  <si>
    <t>212752402</t>
  </si>
  <si>
    <t>Trativod z drenážních trubek korugovaných PE-HD SN 8 perforace 360° včetně lože otevřený výkop DN 150 pro liniové stavby</t>
  </si>
  <si>
    <t>m</t>
  </si>
  <si>
    <t>119279483</t>
  </si>
  <si>
    <t>https://podminky.urs.cz/item/CS_URS_2025_02/212752402</t>
  </si>
  <si>
    <t>Poznámka k položce:_x000d_
staničení km ZÚ-0,138 a 0,413-KÚ</t>
  </si>
  <si>
    <t>"Výměra převzata z aplikace Autodesk Civil 3D"</t>
  </si>
  <si>
    <t>525,8325-275</t>
  </si>
  <si>
    <t>18</t>
  </si>
  <si>
    <t>212752402R</t>
  </si>
  <si>
    <t>Trativod z drenážních trubek korugovaných PE-HD SN 8 perforace 360° včetně lože z betonu C16/20 X0, tl 100 mm, otevřený výkop DN 150 pro liniové stavby</t>
  </si>
  <si>
    <t>1469873927</t>
  </si>
  <si>
    <t>PP</t>
  </si>
  <si>
    <t>Trativody z drenážních trubek pro liniové stavby a komunikace se zřízením betonového lože (C12/15) X0, tl. 100 mm, pod trubky a s jejich obsypem štěrkodrtí v otevřeném výkopu trubka korugovaná sendvičová PE-HD SN 8 celoperforovaná 360° DN 150</t>
  </si>
  <si>
    <t>Poznámka k položce:_x000d_
staničení km 0,138-0,413</t>
  </si>
  <si>
    <t>19</t>
  </si>
  <si>
    <t>213141132</t>
  </si>
  <si>
    <t>Zřízení vrstvy z geotextilie ve sklonu přes 1:2 do 1:1 š přes 3 do 6 m</t>
  </si>
  <si>
    <t>-1319104149</t>
  </si>
  <si>
    <t>https://podminky.urs.cz/item/CS_URS_2025_02/213141132</t>
  </si>
  <si>
    <t>"Obalení vsakovací jímky"</t>
  </si>
  <si>
    <t>4,339</t>
  </si>
  <si>
    <t>20</t>
  </si>
  <si>
    <t>1113909277</t>
  </si>
  <si>
    <t>4,339 * 1,1845 " Přepočtené koeficientem množství</t>
  </si>
  <si>
    <t>Komunikace pozemní</t>
  </si>
  <si>
    <t>561081121</t>
  </si>
  <si>
    <t>Zřízení podkladu ze zeminy upravené vápnem, cementem, směsnými pojivy tl přes 450 do 500 mm pl přes 1000 do 5000 m2</t>
  </si>
  <si>
    <t>1084629367</t>
  </si>
  <si>
    <t>https://podminky.urs.cz/item/CS_URS_2025_02/561081121</t>
  </si>
  <si>
    <t>"Komunikace + výhybna- Výměra převzata z aplikace Autodesk Civil 3D"</t>
  </si>
  <si>
    <t>2287,912 + 61,0928</t>
  </si>
  <si>
    <t>22</t>
  </si>
  <si>
    <t>58530170</t>
  </si>
  <si>
    <t>vápno nehašené CL 90-Q pro úpravu zemin standardní</t>
  </si>
  <si>
    <t>942217315</t>
  </si>
  <si>
    <t>"Předpokládaná objemová hmotnost zeminy je 1 750 kg/m3"</t>
  </si>
  <si>
    <t xml:space="preserve">"Množství pojiva  doporučena geotechnikem - 5% objemové hmotnosti hutněné zeminy"</t>
  </si>
  <si>
    <t>((2287,912 *0,5)*1,750)*0,05</t>
  </si>
  <si>
    <t>23</t>
  </si>
  <si>
    <t>564761101</t>
  </si>
  <si>
    <t>Podklad z kameniva hrubého drceného vel. 32-63 mm plochy do 100 m2 tl 200 mm</t>
  </si>
  <si>
    <t>161821489</t>
  </si>
  <si>
    <t>https://podminky.urs.cz/item/CS_URS_2025_02/564761101</t>
  </si>
  <si>
    <t>"Zásyp vsakovací jímky - hutnění po 20 cm"</t>
  </si>
  <si>
    <t>(2*1)*4</t>
  </si>
  <si>
    <t>24</t>
  </si>
  <si>
    <t>564851011</t>
  </si>
  <si>
    <t>Podklad ze štěrkodrtě ŠD plochy do 100 m2 tl 150 mm</t>
  </si>
  <si>
    <t>-1010950111</t>
  </si>
  <si>
    <t>https://podminky.urs.cz/item/CS_URS_2025_02/564851011</t>
  </si>
  <si>
    <t xml:space="preserve">"Zpevnění sjedů - výměra z aplikace Autodesk Civil 3D -  min ŠDb frakce 0/63 mm" </t>
  </si>
  <si>
    <t>21,7242</t>
  </si>
  <si>
    <t>25</t>
  </si>
  <si>
    <t>564871011</t>
  </si>
  <si>
    <t>Podklad ze štěrkodrtě ŠD plochy do 100 m2 tl 250 mm</t>
  </si>
  <si>
    <t>159418643</t>
  </si>
  <si>
    <t>https://podminky.urs.cz/item/CS_URS_2025_02/564871011</t>
  </si>
  <si>
    <t>"Zpevnění výhybny - ŠDa frakce 0/32 mm"</t>
  </si>
  <si>
    <t>61,0928</t>
  </si>
  <si>
    <t>26</t>
  </si>
  <si>
    <t>564931512R</t>
  </si>
  <si>
    <t>Podklad z R-materiálu plochy přes 100 m2 tl 150 mm</t>
  </si>
  <si>
    <t>-1929238999</t>
  </si>
  <si>
    <t>"První kční vrstva - min. ŠDb frakce 0/32 mm"</t>
  </si>
  <si>
    <t>1980,876*1,1</t>
  </si>
  <si>
    <t>"Druhá podkladní vrstva - min ŠDb frakce 0/63 mm"</t>
  </si>
  <si>
    <t>2079,920*1,1</t>
  </si>
  <si>
    <t>27</t>
  </si>
  <si>
    <t>569951133</t>
  </si>
  <si>
    <t>Zpevnění krajnic asfaltovým recyklátem tl 150 mm</t>
  </si>
  <si>
    <t>1862779659</t>
  </si>
  <si>
    <t>https://podminky.urs.cz/item/CS_URS_2025_02/569951133</t>
  </si>
  <si>
    <t>"výměra převzata z aplikace Autodesk Civil 3D"</t>
  </si>
  <si>
    <t>256,985</t>
  </si>
  <si>
    <t>28</t>
  </si>
  <si>
    <t>573111111</t>
  </si>
  <si>
    <t>Postřik živičný infiltrační s posypem z asfaltu množství 0,60 kg/m2</t>
  </si>
  <si>
    <t>162815998</t>
  </si>
  <si>
    <t>https://podminky.urs.cz/item/CS_URS_2025_02/573111111</t>
  </si>
  <si>
    <t>"Mezi ACL a R-MAT"</t>
  </si>
  <si>
    <t>29</t>
  </si>
  <si>
    <t>573211107</t>
  </si>
  <si>
    <t>Postřik živičný spojovací z asfaltu v množství 0,30 kg/m2</t>
  </si>
  <si>
    <t>1434172771</t>
  </si>
  <si>
    <t>https://podminky.urs.cz/item/CS_URS_2025_02/573211107</t>
  </si>
  <si>
    <t>"Mezi ACO a ACL"</t>
  </si>
  <si>
    <t>1886,5488*1,05</t>
  </si>
  <si>
    <t>30</t>
  </si>
  <si>
    <t>577134211</t>
  </si>
  <si>
    <t>Asfaltový beton vrstva obrusná ACO 11 (ABS) tř. II tl 40 mm š do 3 m z nemodifikovaného asfaltu</t>
  </si>
  <si>
    <t>-55034521</t>
  </si>
  <si>
    <t>https://podminky.urs.cz/item/CS_URS_2025_02/577134211</t>
  </si>
  <si>
    <t>"Výměra z aplikace Autodesk Civil 3D"</t>
  </si>
  <si>
    <t>1886,5488</t>
  </si>
  <si>
    <t>31</t>
  </si>
  <si>
    <t>577165112</t>
  </si>
  <si>
    <t>Asfaltový beton vrstva ložní ACL 16 (ABH) tl 70 mm š do 3 m z nemodifikovaného asfaltu</t>
  </si>
  <si>
    <t>-1584141100</t>
  </si>
  <si>
    <t>https://podminky.urs.cz/item/CS_URS_2025_02/577165112</t>
  </si>
  <si>
    <t>Trubní vedení</t>
  </si>
  <si>
    <t>32</t>
  </si>
  <si>
    <t>899132121R</t>
  </si>
  <si>
    <t>Výšková úprava poklopu kanalizačního pevného s ošetřením podkladu hloubky do 25 cm</t>
  </si>
  <si>
    <t>kus</t>
  </si>
  <si>
    <t>1537494982</t>
  </si>
  <si>
    <t>Poznámka k položce:_x000d_
Výšková úprava poklopu v ZÚ</t>
  </si>
  <si>
    <t>998</t>
  </si>
  <si>
    <t>Přesun hmot</t>
  </si>
  <si>
    <t>33</t>
  </si>
  <si>
    <t>998225111</t>
  </si>
  <si>
    <t>Přesun hmot pro pozemní komunikace s krytem z kamene, monolitickým betonovým nebo živičným</t>
  </si>
  <si>
    <t>1480797408</t>
  </si>
  <si>
    <t>https://podminky.urs.cz/item/CS_URS_2025_02/998225111</t>
  </si>
  <si>
    <t>SO102 - Polní cesta VCN1</t>
  </si>
  <si>
    <t>161635442</t>
  </si>
  <si>
    <t>499,61</t>
  </si>
  <si>
    <t>-216046418</t>
  </si>
  <si>
    <t>3,58+220,24</t>
  </si>
  <si>
    <t>(133,15*0,142)+(20*0,4049)</t>
  </si>
  <si>
    <t>"Odečet zeminy do dosypů"</t>
  </si>
  <si>
    <t>-15,253</t>
  </si>
  <si>
    <t>301336700</t>
  </si>
  <si>
    <t>10,595</t>
  </si>
  <si>
    <t>-1627873614</t>
  </si>
  <si>
    <t>1520583190</t>
  </si>
  <si>
    <t>2060596068</t>
  </si>
  <si>
    <t>15,2525</t>
  </si>
  <si>
    <t>-1930999734</t>
  </si>
  <si>
    <t>1142199825</t>
  </si>
  <si>
    <t>27,19*1,2</t>
  </si>
  <si>
    <t>1273484034</t>
  </si>
  <si>
    <t>32,628 * 0,025 " Přepočtené koeficientem množství</t>
  </si>
  <si>
    <t>-1865435082</t>
  </si>
  <si>
    <t>514,152+7,3607</t>
  </si>
  <si>
    <t>-304430269</t>
  </si>
  <si>
    <t>1231631661</t>
  </si>
  <si>
    <t>184818231</t>
  </si>
  <si>
    <t>Ochrana kmene průměru do 300 mm bedněním výšky do 2 m</t>
  </si>
  <si>
    <t>1457801686</t>
  </si>
  <si>
    <t>https://podminky.urs.cz/item/CS_URS_2025_02/184818231</t>
  </si>
  <si>
    <t>1076124408</t>
  </si>
  <si>
    <t>(32,628/10000)*0,600</t>
  </si>
  <si>
    <t>918382798</t>
  </si>
  <si>
    <t>(32,628/10000)*600</t>
  </si>
  <si>
    <t>-179661500</t>
  </si>
  <si>
    <t>(1,6073*112,2944)+(2,71*20)</t>
  </si>
  <si>
    <t>1253782129</t>
  </si>
  <si>
    <t>986300011</t>
  </si>
  <si>
    <t>132,2944</t>
  </si>
  <si>
    <t>649881486</t>
  </si>
  <si>
    <t>"Komunikace - Výměra převzata z aplikace Autodesk Civil 3D"</t>
  </si>
  <si>
    <t>514,152</t>
  </si>
  <si>
    <t>882250307</t>
  </si>
  <si>
    <t>((514,152*0,5)*1,750)*0,05</t>
  </si>
  <si>
    <t>889791607</t>
  </si>
  <si>
    <t>7,323</t>
  </si>
  <si>
    <t>1063629327</t>
  </si>
  <si>
    <t>"První kční vrstva - frakce 0/32 mm"</t>
  </si>
  <si>
    <t>424,919*1,1</t>
  </si>
  <si>
    <t xml:space="preserve">"Druhá podkladní vrstva -  frakce 0/63 mm"</t>
  </si>
  <si>
    <t>467,411*1,1</t>
  </si>
  <si>
    <t>1251518349</t>
  </si>
  <si>
    <t>66,56</t>
  </si>
  <si>
    <t>-1284853580</t>
  </si>
  <si>
    <t>424,191*1,1</t>
  </si>
  <si>
    <t>224857614</t>
  </si>
  <si>
    <t>404,685*1,05</t>
  </si>
  <si>
    <t>CS ÚRS 2024 02</t>
  </si>
  <si>
    <t>1355197807</t>
  </si>
  <si>
    <t>https://podminky.urs.cz/item/CS_URS_2024_02/577134211</t>
  </si>
  <si>
    <t>404,685</t>
  </si>
  <si>
    <t>888174229</t>
  </si>
  <si>
    <t>https://podminky.urs.cz/item/CS_URS_2024_02/577165112</t>
  </si>
  <si>
    <t>-691234463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</si>
  <si>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</si>
  <si>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</si>
  <si>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</si>
  <si>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</si>
  <si>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</si>
  <si>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</si>
  <si>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</si>
  <si>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011324000</t>
  </si>
  <si>
    <t>Archeologický průzkum</t>
  </si>
  <si>
    <t>kpl</t>
  </si>
  <si>
    <t>1024</t>
  </si>
  <si>
    <t>932508284</t>
  </si>
  <si>
    <t>https://podminky.urs.cz/item/CS_URS_2025_02/011324000</t>
  </si>
  <si>
    <t>Poznámka k položce:_x000d_
Povinnost oznámení NPÚ před započatím zemních prací - Poplatek za případný archeologický průzkum</t>
  </si>
  <si>
    <t>012103000</t>
  </si>
  <si>
    <t>Geodetické práce před výstavbou</t>
  </si>
  <si>
    <t>859799479</t>
  </si>
  <si>
    <t>https://podminky.urs.cz/item/CS_URS_2025_02/012103000</t>
  </si>
  <si>
    <t>Poznámka k položce:_x000d_
vytyčení hranic pozemků, vytyčení staveniště a stavebního objektu, určení průběhu nadzemního nebo podzemního stávajícího vedení, určení vytyčovací sítě, ...</t>
  </si>
  <si>
    <t>012203000</t>
  </si>
  <si>
    <t>Geodetické práce při provádění stavby</t>
  </si>
  <si>
    <t>250366489</t>
  </si>
  <si>
    <t>https://podminky.urs.cz/item/CS_URS_2025_02/012203000</t>
  </si>
  <si>
    <t xml:space="preserve">Poznámka k položce:_x000d_
výšková měření, výpočet objemů, atd. které mají charakter kontrolních a upřesnujících činností
</t>
  </si>
  <si>
    <t>012303000</t>
  </si>
  <si>
    <t>Geodetické práce po výstavbě</t>
  </si>
  <si>
    <t>-2086041973</t>
  </si>
  <si>
    <t>https://podminky.urs.cz/item/CS_URS_2025_02/012303000</t>
  </si>
  <si>
    <t xml:space="preserve">Poznámka k položce:_x000d_
geodetické zaměření provedení všech stavebních objektů, včetně  hloubek šachet a potrubí, hloubek uložení ostatních sítí a ostatní dle požadavku TDI a investora a dle podmínek stavebního a včetně papírového tisku 4 ks,</t>
  </si>
  <si>
    <t>013254000</t>
  </si>
  <si>
    <t>Dokumentace skutečného provedení stavby</t>
  </si>
  <si>
    <t>-579823836</t>
  </si>
  <si>
    <t>https://podminky.urs.cz/item/CS_URS_2025_02/013254000</t>
  </si>
  <si>
    <t xml:space="preserve">Poznámka k položce:_x000d_
vyhotovení na podkladě geodetického zaměření provedené stavby, 4 x paré, 1 x CD, pro účely SÚ ke kolaudaci, zanesení veškerých změn oproti DSP,  bude zpracováno dle příloh vyžadující vyhláška včetně fotodokumentace současného stavu a fotodokumentace během stavby</t>
  </si>
  <si>
    <t>VRN3</t>
  </si>
  <si>
    <t>Zařízení staveniště</t>
  </si>
  <si>
    <t>032002000</t>
  </si>
  <si>
    <t>Vybavení staveniště</t>
  </si>
  <si>
    <t>-633165490</t>
  </si>
  <si>
    <t>https://podminky.urs.cz/item/CS_URS_2025_02/032002000</t>
  </si>
  <si>
    <t>Poznámka k položce:_x000d_
jsou objekty a zařízení, která slouží po dobu provádění stavby k provozním,výrobním a sociálním účelům zhotovitele a ostatním subjektům výstavby. Vybavení potřebná pro realizaci stavby, včetně zřízení příjezdu, započíst veškerý nutný provoz a zabezpečení, včetně připojení energií, oplocení, zabezpečení přilehlých pozemků, osvětlení, dopravní značení na vlastním staveništi (směrové tabule příkazů a zákazů, ostatní). Obsahuje také náklady na případné opravy a čištění pozemních komunikací – silnicí II., III.třídy, místních komunikací nebo veřejně přístupných účelových komunikací v případě jejich poškození či silného znečištění způsobené stavbou.
při zemních pracech budou použity stroje s ekologicky čistými mazadly, pohonnými hmotami, atd.</t>
  </si>
  <si>
    <t>034303000R</t>
  </si>
  <si>
    <t>Dopravní značení na staveništi včetně zajištění přístupů a bezpečnosti</t>
  </si>
  <si>
    <t>-2053485783</t>
  </si>
  <si>
    <t xml:space="preserve">Poznámka k položce:_x000d_
zajištění viditelného označení stavby, zabránění přístupu nepovolaných osob na stavbu a zajištění bezpečnosti. Zřízení bezkolizních přístupů do obytných budov během stavby, v případě tělesně postiženého zajistit pozvolnou rampou, řádné označení a osvětlení výkopů a překopů.  Deponované zeminy a materialy budou zajištěny proti prašnosti. Veškerá výše uvedená množství jsou pouze předpokládaná orientační, firma přizpůsobí svým vlastním vnitřním předpisům a svému pracovnímu postupu tak , aby plně vyhovovalo plánu bezpečnosti BOZP zák. č. 309/2006 Sb.</t>
  </si>
  <si>
    <t>039002000</t>
  </si>
  <si>
    <t>Zrušení zařízení staveniště</t>
  </si>
  <si>
    <t>-999980999</t>
  </si>
  <si>
    <t>https://podminky.urs.cz/item/CS_URS_2025_02/039002000</t>
  </si>
  <si>
    <t>VRN4</t>
  </si>
  <si>
    <t>Inženýrská činnost</t>
  </si>
  <si>
    <t>041903000</t>
  </si>
  <si>
    <t>Dozor jiné osoby</t>
  </si>
  <si>
    <t>1466858722</t>
  </si>
  <si>
    <t>https://podminky.urs.cz/item/CS_URS_2025_02/041903000</t>
  </si>
  <si>
    <t>Poznámka k položce:_x000d_
Účast geotechnika</t>
  </si>
  <si>
    <t>043103000</t>
  </si>
  <si>
    <t>Zkoušky bez rozlišení</t>
  </si>
  <si>
    <t>132006681</t>
  </si>
  <si>
    <t>https://podminky.urs.cz/item/CS_URS_2025_02/043103000</t>
  </si>
  <si>
    <t xml:space="preserve">Poznámka k položce:_x000d_
statické zatěžovací zkoušky v rozsahu dle příslušné normy
Chemícký rozbor zeminy pro zjištění nezávadnosti a možnost uložení zeminy na skládku.
Rozbor zemin pro stanovení receptury a dávkování pojiva pro zlepšení AZ.
</t>
  </si>
  <si>
    <t>VRN9</t>
  </si>
  <si>
    <t>Ostatní náklady</t>
  </si>
  <si>
    <t>049103000</t>
  </si>
  <si>
    <t>Náklady vzniklé v souvislosti s realizací stavby</t>
  </si>
  <si>
    <t>-116959432</t>
  </si>
  <si>
    <t>https://podminky.urs.cz/item/CS_URS_2025_02/049103000</t>
  </si>
  <si>
    <t xml:space="preserve">Poznámka k položce:_x000d_
Úprava okolí stavebního pozemku do původního stavu zapříčiněná vlivem pohybu stavební techniky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</si>
</sst>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horizontal="left"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1151123" TargetMode="External" /><Relationship Id="rId2" Type="http://schemas.openxmlformats.org/officeDocument/2006/relationships/hyperlink" Target="https://podminky.urs.cz/item/CS_URS_2025_02/122151105" TargetMode="External" /><Relationship Id="rId3" Type="http://schemas.openxmlformats.org/officeDocument/2006/relationships/hyperlink" Target="https://podminky.urs.cz/item/CS_URS_2025_02/162351104" TargetMode="External" /><Relationship Id="rId4" Type="http://schemas.openxmlformats.org/officeDocument/2006/relationships/hyperlink" Target="https://podminky.urs.cz/item/CS_URS_2025_02/167151111" TargetMode="External" /><Relationship Id="rId5" Type="http://schemas.openxmlformats.org/officeDocument/2006/relationships/hyperlink" Target="https://podminky.urs.cz/item/CS_URS_2025_02/171151131" TargetMode="External" /><Relationship Id="rId6" Type="http://schemas.openxmlformats.org/officeDocument/2006/relationships/hyperlink" Target="https://podminky.urs.cz/item/CS_URS_2025_02/171251201" TargetMode="External" /><Relationship Id="rId7" Type="http://schemas.openxmlformats.org/officeDocument/2006/relationships/hyperlink" Target="https://podminky.urs.cz/item/CS_URS_2025_02/181451312" TargetMode="External" /><Relationship Id="rId8" Type="http://schemas.openxmlformats.org/officeDocument/2006/relationships/hyperlink" Target="https://podminky.urs.cz/item/CS_URS_2025_02/181951112" TargetMode="External" /><Relationship Id="rId9" Type="http://schemas.openxmlformats.org/officeDocument/2006/relationships/hyperlink" Target="https://podminky.urs.cz/item/CS_URS_2025_02/182251101" TargetMode="External" /><Relationship Id="rId10" Type="http://schemas.openxmlformats.org/officeDocument/2006/relationships/hyperlink" Target="https://podminky.urs.cz/item/CS_URS_2025_02/182351023" TargetMode="External" /><Relationship Id="rId11" Type="http://schemas.openxmlformats.org/officeDocument/2006/relationships/hyperlink" Target="https://podminky.urs.cz/item/CS_URS_2025_02/185802133" TargetMode="External" /><Relationship Id="rId12" Type="http://schemas.openxmlformats.org/officeDocument/2006/relationships/hyperlink" Target="https://podminky.urs.cz/item/CS_URS_2025_02/211971121" TargetMode="External" /><Relationship Id="rId13" Type="http://schemas.openxmlformats.org/officeDocument/2006/relationships/hyperlink" Target="https://podminky.urs.cz/item/CS_URS_2025_02/212752402" TargetMode="External" /><Relationship Id="rId14" Type="http://schemas.openxmlformats.org/officeDocument/2006/relationships/hyperlink" Target="https://podminky.urs.cz/item/CS_URS_2025_02/213141132" TargetMode="External" /><Relationship Id="rId15" Type="http://schemas.openxmlformats.org/officeDocument/2006/relationships/hyperlink" Target="https://podminky.urs.cz/item/CS_URS_2025_02/561081121" TargetMode="External" /><Relationship Id="rId16" Type="http://schemas.openxmlformats.org/officeDocument/2006/relationships/hyperlink" Target="https://podminky.urs.cz/item/CS_URS_2025_02/564761101" TargetMode="External" /><Relationship Id="rId17" Type="http://schemas.openxmlformats.org/officeDocument/2006/relationships/hyperlink" Target="https://podminky.urs.cz/item/CS_URS_2025_02/564851011" TargetMode="External" /><Relationship Id="rId18" Type="http://schemas.openxmlformats.org/officeDocument/2006/relationships/hyperlink" Target="https://podminky.urs.cz/item/CS_URS_2025_02/564871011" TargetMode="External" /><Relationship Id="rId19" Type="http://schemas.openxmlformats.org/officeDocument/2006/relationships/hyperlink" Target="https://podminky.urs.cz/item/CS_URS_2025_02/569951133" TargetMode="External" /><Relationship Id="rId20" Type="http://schemas.openxmlformats.org/officeDocument/2006/relationships/hyperlink" Target="https://podminky.urs.cz/item/CS_URS_2025_02/573111111" TargetMode="External" /><Relationship Id="rId21" Type="http://schemas.openxmlformats.org/officeDocument/2006/relationships/hyperlink" Target="https://podminky.urs.cz/item/CS_URS_2025_02/573211107" TargetMode="External" /><Relationship Id="rId22" Type="http://schemas.openxmlformats.org/officeDocument/2006/relationships/hyperlink" Target="https://podminky.urs.cz/item/CS_URS_2025_02/577134211" TargetMode="External" /><Relationship Id="rId23" Type="http://schemas.openxmlformats.org/officeDocument/2006/relationships/hyperlink" Target="https://podminky.urs.cz/item/CS_URS_2025_02/577165112" TargetMode="External" /><Relationship Id="rId24" Type="http://schemas.openxmlformats.org/officeDocument/2006/relationships/hyperlink" Target="https://podminky.urs.cz/item/CS_URS_2025_02/998225111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1151123" TargetMode="External" /><Relationship Id="rId2" Type="http://schemas.openxmlformats.org/officeDocument/2006/relationships/hyperlink" Target="https://podminky.urs.cz/item/CS_URS_2025_02/122151105" TargetMode="External" /><Relationship Id="rId3" Type="http://schemas.openxmlformats.org/officeDocument/2006/relationships/hyperlink" Target="https://podminky.urs.cz/item/CS_URS_2025_02/162351104" TargetMode="External" /><Relationship Id="rId4" Type="http://schemas.openxmlformats.org/officeDocument/2006/relationships/hyperlink" Target="https://podminky.urs.cz/item/CS_URS_2025_02/167151111" TargetMode="External" /><Relationship Id="rId5" Type="http://schemas.openxmlformats.org/officeDocument/2006/relationships/hyperlink" Target="https://podminky.urs.cz/item/CS_URS_2025_02/171151131" TargetMode="External" /><Relationship Id="rId6" Type="http://schemas.openxmlformats.org/officeDocument/2006/relationships/hyperlink" Target="https://podminky.urs.cz/item/CS_URS_2025_02/171251201" TargetMode="External" /><Relationship Id="rId7" Type="http://schemas.openxmlformats.org/officeDocument/2006/relationships/hyperlink" Target="https://podminky.urs.cz/item/CS_URS_2025_02/181451312" TargetMode="External" /><Relationship Id="rId8" Type="http://schemas.openxmlformats.org/officeDocument/2006/relationships/hyperlink" Target="https://podminky.urs.cz/item/CS_URS_2025_02/181951112" TargetMode="External" /><Relationship Id="rId9" Type="http://schemas.openxmlformats.org/officeDocument/2006/relationships/hyperlink" Target="https://podminky.urs.cz/item/CS_URS_2025_02/182251101" TargetMode="External" /><Relationship Id="rId10" Type="http://schemas.openxmlformats.org/officeDocument/2006/relationships/hyperlink" Target="https://podminky.urs.cz/item/CS_URS_2025_02/182351023" TargetMode="External" /><Relationship Id="rId11" Type="http://schemas.openxmlformats.org/officeDocument/2006/relationships/hyperlink" Target="https://podminky.urs.cz/item/CS_URS_2025_02/184818231" TargetMode="External" /><Relationship Id="rId12" Type="http://schemas.openxmlformats.org/officeDocument/2006/relationships/hyperlink" Target="https://podminky.urs.cz/item/CS_URS_2025_02/185802133" TargetMode="External" /><Relationship Id="rId13" Type="http://schemas.openxmlformats.org/officeDocument/2006/relationships/hyperlink" Target="https://podminky.urs.cz/item/CS_URS_2025_02/211971121" TargetMode="External" /><Relationship Id="rId14" Type="http://schemas.openxmlformats.org/officeDocument/2006/relationships/hyperlink" Target="https://podminky.urs.cz/item/CS_URS_2025_02/212752402" TargetMode="External" /><Relationship Id="rId15" Type="http://schemas.openxmlformats.org/officeDocument/2006/relationships/hyperlink" Target="https://podminky.urs.cz/item/CS_URS_2025_02/561081121" TargetMode="External" /><Relationship Id="rId16" Type="http://schemas.openxmlformats.org/officeDocument/2006/relationships/hyperlink" Target="https://podminky.urs.cz/item/CS_URS_2025_02/564851011" TargetMode="External" /><Relationship Id="rId17" Type="http://schemas.openxmlformats.org/officeDocument/2006/relationships/hyperlink" Target="https://podminky.urs.cz/item/CS_URS_2025_02/569951133" TargetMode="External" /><Relationship Id="rId18" Type="http://schemas.openxmlformats.org/officeDocument/2006/relationships/hyperlink" Target="https://podminky.urs.cz/item/CS_URS_2025_02/573111111" TargetMode="External" /><Relationship Id="rId19" Type="http://schemas.openxmlformats.org/officeDocument/2006/relationships/hyperlink" Target="https://podminky.urs.cz/item/CS_URS_2025_02/573211107" TargetMode="External" /><Relationship Id="rId20" Type="http://schemas.openxmlformats.org/officeDocument/2006/relationships/hyperlink" Target="https://podminky.urs.cz/item/CS_URS_2024_02/577134211" TargetMode="External" /><Relationship Id="rId21" Type="http://schemas.openxmlformats.org/officeDocument/2006/relationships/hyperlink" Target="https://podminky.urs.cz/item/CS_URS_2024_02/577165112" TargetMode="External" /><Relationship Id="rId22" Type="http://schemas.openxmlformats.org/officeDocument/2006/relationships/hyperlink" Target="https://podminky.urs.cz/item/CS_URS_2025_02/9982251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1324000" TargetMode="External" /><Relationship Id="rId2" Type="http://schemas.openxmlformats.org/officeDocument/2006/relationships/hyperlink" Target="https://podminky.urs.cz/item/CS_URS_2025_02/012103000" TargetMode="External" /><Relationship Id="rId3" Type="http://schemas.openxmlformats.org/officeDocument/2006/relationships/hyperlink" Target="https://podminky.urs.cz/item/CS_URS_2025_02/012203000" TargetMode="External" /><Relationship Id="rId4" Type="http://schemas.openxmlformats.org/officeDocument/2006/relationships/hyperlink" Target="https://podminky.urs.cz/item/CS_URS_2025_02/012303000" TargetMode="External" /><Relationship Id="rId5" Type="http://schemas.openxmlformats.org/officeDocument/2006/relationships/hyperlink" Target="https://podminky.urs.cz/item/CS_URS_2025_02/013254000" TargetMode="External" /><Relationship Id="rId6" Type="http://schemas.openxmlformats.org/officeDocument/2006/relationships/hyperlink" Target="https://podminky.urs.cz/item/CS_URS_2025_02/032002000" TargetMode="External" /><Relationship Id="rId7" Type="http://schemas.openxmlformats.org/officeDocument/2006/relationships/hyperlink" Target="https://podminky.urs.cz/item/CS_URS_2025_02/039002000" TargetMode="External" /><Relationship Id="rId8" Type="http://schemas.openxmlformats.org/officeDocument/2006/relationships/hyperlink" Target="https://podminky.urs.cz/item/CS_URS_2025_02/041903000" TargetMode="External" /><Relationship Id="rId9" Type="http://schemas.openxmlformats.org/officeDocument/2006/relationships/hyperlink" Target="https://podminky.urs.cz/item/CS_URS_2025_02/043103000" TargetMode="External" /><Relationship Id="rId10" Type="http://schemas.openxmlformats.org/officeDocument/2006/relationships/hyperlink" Target="https://podminky.urs.cz/item/CS_URS_2025_02/049103000" TargetMode="External" /><Relationship Id="rId1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36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129-2024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cesty HCN3 a VCN1 v k.ú. Herink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5. 11. 2024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SPÚ-KPÚ pro Středočeský kraj, Pobočka Nymburk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GEOREAL spol.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'SO101 - Polní cesta HCN3'!J30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'SO101 - Polní cesta HCN3'!P122</f>
        <v>0</v>
      </c>
      <c r="AV95" s="128">
        <f>'SO101 - Polní cesta HCN3'!J33</f>
        <v>0</v>
      </c>
      <c r="AW95" s="128">
        <f>'SO101 - Polní cesta HCN3'!J34</f>
        <v>0</v>
      </c>
      <c r="AX95" s="128">
        <f>'SO101 - Polní cesta HCN3'!J35</f>
        <v>0</v>
      </c>
      <c r="AY95" s="128">
        <f>'SO101 - Polní cesta HCN3'!J36</f>
        <v>0</v>
      </c>
      <c r="AZ95" s="128">
        <f>'SO101 - Polní cesta HCN3'!F33</f>
        <v>0</v>
      </c>
      <c r="BA95" s="128">
        <f>'SO101 - Polní cesta HCN3'!F34</f>
        <v>0</v>
      </c>
      <c r="BB95" s="128">
        <f>'SO101 - Polní cesta HCN3'!F35</f>
        <v>0</v>
      </c>
      <c r="BC95" s="128">
        <f>'SO101 - Polní cesta HCN3'!F36</f>
        <v>0</v>
      </c>
      <c r="BD95" s="130">
        <f>'SO101 - Polní cesta HCN3'!F37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7" customFormat="1" ht="16.5" customHeight="1">
      <c r="A96" s="119" t="s">
        <v>82</v>
      </c>
      <c r="B96" s="120"/>
      <c r="C96" s="121"/>
      <c r="D96" s="122" t="s">
        <v>89</v>
      </c>
      <c r="E96" s="122"/>
      <c r="F96" s="122"/>
      <c r="G96" s="122"/>
      <c r="H96" s="122"/>
      <c r="I96" s="123"/>
      <c r="J96" s="122" t="s">
        <v>90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'SO102 - Polní cesta VCN1'!J30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85</v>
      </c>
      <c r="AR96" s="126"/>
      <c r="AS96" s="127">
        <v>0</v>
      </c>
      <c r="AT96" s="128">
        <f>ROUND(SUM(AV96:AW96),2)</f>
        <v>0</v>
      </c>
      <c r="AU96" s="129">
        <f>'SO102 - Polní cesta VCN1'!P121</f>
        <v>0</v>
      </c>
      <c r="AV96" s="128">
        <f>'SO102 - Polní cesta VCN1'!J33</f>
        <v>0</v>
      </c>
      <c r="AW96" s="128">
        <f>'SO102 - Polní cesta VCN1'!J34</f>
        <v>0</v>
      </c>
      <c r="AX96" s="128">
        <f>'SO102 - Polní cesta VCN1'!J35</f>
        <v>0</v>
      </c>
      <c r="AY96" s="128">
        <f>'SO102 - Polní cesta VCN1'!J36</f>
        <v>0</v>
      </c>
      <c r="AZ96" s="128">
        <f>'SO102 - Polní cesta VCN1'!F33</f>
        <v>0</v>
      </c>
      <c r="BA96" s="128">
        <f>'SO102 - Polní cesta VCN1'!F34</f>
        <v>0</v>
      </c>
      <c r="BB96" s="128">
        <f>'SO102 - Polní cesta VCN1'!F35</f>
        <v>0</v>
      </c>
      <c r="BC96" s="128">
        <f>'SO102 - Polní cesta VCN1'!F36</f>
        <v>0</v>
      </c>
      <c r="BD96" s="130">
        <f>'SO102 - Polní cesta VCN1'!F37</f>
        <v>0</v>
      </c>
      <c r="BE96" s="7"/>
      <c r="BT96" s="131" t="s">
        <v>86</v>
      </c>
      <c r="BV96" s="131" t="s">
        <v>80</v>
      </c>
      <c r="BW96" s="131" t="s">
        <v>91</v>
      </c>
      <c r="BX96" s="131" t="s">
        <v>5</v>
      </c>
      <c r="CL96" s="131" t="s">
        <v>1</v>
      </c>
      <c r="CM96" s="131" t="s">
        <v>88</v>
      </c>
    </row>
    <row r="97" s="7" customFormat="1" ht="16.5" customHeight="1">
      <c r="A97" s="119" t="s">
        <v>82</v>
      </c>
      <c r="B97" s="120"/>
      <c r="C97" s="121"/>
      <c r="D97" s="122" t="s">
        <v>92</v>
      </c>
      <c r="E97" s="122"/>
      <c r="F97" s="122"/>
      <c r="G97" s="122"/>
      <c r="H97" s="122"/>
      <c r="I97" s="123"/>
      <c r="J97" s="122" t="s">
        <v>93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'VRN - Vedlejší rozpočtové...'!J30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85</v>
      </c>
      <c r="AR97" s="126"/>
      <c r="AS97" s="132">
        <v>0</v>
      </c>
      <c r="AT97" s="133">
        <f>ROUND(SUM(AV97:AW97),2)</f>
        <v>0</v>
      </c>
      <c r="AU97" s="134">
        <f>'VRN - Vedlejší rozpočtové...'!P121</f>
        <v>0</v>
      </c>
      <c r="AV97" s="133">
        <f>'VRN - Vedlejší rozpočtové...'!J33</f>
        <v>0</v>
      </c>
      <c r="AW97" s="133">
        <f>'VRN - Vedlejší rozpočtové...'!J34</f>
        <v>0</v>
      </c>
      <c r="AX97" s="133">
        <f>'VRN - Vedlejší rozpočtové...'!J35</f>
        <v>0</v>
      </c>
      <c r="AY97" s="133">
        <f>'VRN - Vedlejší rozpočtové...'!J36</f>
        <v>0</v>
      </c>
      <c r="AZ97" s="133">
        <f>'VRN - Vedlejší rozpočtové...'!F33</f>
        <v>0</v>
      </c>
      <c r="BA97" s="133">
        <f>'VRN - Vedlejší rozpočtové...'!F34</f>
        <v>0</v>
      </c>
      <c r="BB97" s="133">
        <f>'VRN - Vedlejší rozpočtové...'!F35</f>
        <v>0</v>
      </c>
      <c r="BC97" s="133">
        <f>'VRN - Vedlejší rozpočtové...'!F36</f>
        <v>0</v>
      </c>
      <c r="BD97" s="135">
        <f>'VRN - Vedlejší rozpočtové...'!F37</f>
        <v>0</v>
      </c>
      <c r="BE97" s="7"/>
      <c r="BT97" s="131" t="s">
        <v>86</v>
      </c>
      <c r="BV97" s="131" t="s">
        <v>80</v>
      </c>
      <c r="BW97" s="131" t="s">
        <v>94</v>
      </c>
      <c r="BX97" s="131" t="s">
        <v>5</v>
      </c>
      <c r="CL97" s="131" t="s">
        <v>1</v>
      </c>
      <c r="CM97" s="131" t="s">
        <v>88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zbbTqpYlXcP+pkaE26Jo+iLcIEn/CZxVjv1c62xpeVrtRD1/FI8c8lSlsyoyAqlTR4Gn4GWt55nuSXvDnk/ZyA==" hashValue="zPHK/bXit7bU4XZmKbBCcWGdeqDLXeGiEFEK1JTaOKst8NOzo2R8hnLVoRQ1VPhwqQycz7ewn0Xd0qKFb8e6t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101 - Polní cesta HCN3'!C2" display="/"/>
    <hyperlink ref="A96" location="'SO102 - Polní cesta VCN1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HCN3 a VCN1 v k.ú. Herink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28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ROUND((SUM(BE122:BE262)),  2)</f>
        <v>0</v>
      </c>
      <c r="G33" s="38"/>
      <c r="H33" s="38"/>
      <c r="I33" s="155">
        <v>0.20999999999999999</v>
      </c>
      <c r="J33" s="154">
        <f>ROUND(((SUM(BE122:BE262))*I33),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ROUND((SUM(BF122:BF262)),  2)</f>
        <v>0</v>
      </c>
      <c r="G34" s="38"/>
      <c r="H34" s="38"/>
      <c r="I34" s="155">
        <v>0.12</v>
      </c>
      <c r="J34" s="154">
        <f>ROUND(((SUM(BF122:BF262))*I34),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ROUND((SUM(BG122:BG262)),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ROUND((SUM(BH122:BH262)),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ROUND((SUM(BI122:BI262)),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Polní cesty HCN3 a VCN1 v k.ú. Herink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SO101 - Polní cesta HCN3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SPÚ-KPÚ pro Středočeský kraj, Pobočka Nymburk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GEOREAL spol.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J189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J210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107</v>
      </c>
      <c r="E101" s="188"/>
      <c r="F101" s="188"/>
      <c r="G101" s="188"/>
      <c r="H101" s="188"/>
      <c r="I101" s="188"/>
      <c r="J101" s="189">
        <f>J257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J260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Polní cesty HCN3 a VCN1 v k.ú. Herink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SO101 - Polní cesta HCN3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5. 11. 2024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SPÚ-KPÚ pro Středočeský kraj, Pobočka Nymburk</v>
      </c>
      <c r="G118" s="40"/>
      <c r="H118" s="40"/>
      <c r="I118" s="32" t="s">
        <v>31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GEOREAL spol.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110</v>
      </c>
      <c r="D121" s="194" t="s">
        <v>63</v>
      </c>
      <c r="E121" s="194" t="s">
        <v>59</v>
      </c>
      <c r="F121" s="194" t="s">
        <v>60</v>
      </c>
      <c r="G121" s="194" t="s">
        <v>111</v>
      </c>
      <c r="H121" s="194" t="s">
        <v>112</v>
      </c>
      <c r="I121" s="194" t="s">
        <v>113</v>
      </c>
      <c r="J121" s="194" t="s">
        <v>100</v>
      </c>
      <c r="K121" s="195" t="s">
        <v>114</v>
      </c>
      <c r="L121" s="196"/>
      <c r="M121" s="100" t="s">
        <v>1</v>
      </c>
      <c r="N121" s="101" t="s">
        <v>42</v>
      </c>
      <c r="O121" s="101" t="s">
        <v>115</v>
      </c>
      <c r="P121" s="101" t="s">
        <v>116</v>
      </c>
      <c r="Q121" s="101" t="s">
        <v>117</v>
      </c>
      <c r="R121" s="101" t="s">
        <v>118</v>
      </c>
      <c r="S121" s="101" t="s">
        <v>119</v>
      </c>
      <c r="T121" s="102" t="s">
        <v>120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121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2014.4980157</v>
      </c>
      <c r="S122" s="104"/>
      <c r="T122" s="200">
        <f>T123</f>
        <v>0.66000000000000003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102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77</v>
      </c>
      <c r="E123" s="205" t="s">
        <v>122</v>
      </c>
      <c r="F123" s="205" t="s">
        <v>123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P124+P189+P210+P257+P260</f>
        <v>0</v>
      </c>
      <c r="Q123" s="210"/>
      <c r="R123" s="211">
        <f>R124+R189+R210+R257+R260</f>
        <v>2014.4980157</v>
      </c>
      <c r="S123" s="210"/>
      <c r="T123" s="212">
        <f>T124+T189+T210+T257+T260</f>
        <v>0.66000000000000003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86</v>
      </c>
      <c r="AT123" s="214" t="s">
        <v>77</v>
      </c>
      <c r="AU123" s="214" t="s">
        <v>78</v>
      </c>
      <c r="AY123" s="213" t="s">
        <v>124</v>
      </c>
      <c r="BK123" s="215">
        <f>BK124+BK189+BK210+BK257+BK260</f>
        <v>0</v>
      </c>
    </row>
    <row r="124" s="12" customFormat="1" ht="22.8" customHeight="1">
      <c r="A124" s="12"/>
      <c r="B124" s="202"/>
      <c r="C124" s="203"/>
      <c r="D124" s="204" t="s">
        <v>77</v>
      </c>
      <c r="E124" s="216" t="s">
        <v>86</v>
      </c>
      <c r="F124" s="216" t="s">
        <v>125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SUM(P125:P188)</f>
        <v>0</v>
      </c>
      <c r="Q124" s="210"/>
      <c r="R124" s="211">
        <f>SUM(R125:R188)</f>
        <v>0.0025169999999999997</v>
      </c>
      <c r="S124" s="210"/>
      <c r="T124" s="212">
        <f>SUM(T125:T188)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86</v>
      </c>
      <c r="AT124" s="214" t="s">
        <v>77</v>
      </c>
      <c r="AU124" s="214" t="s">
        <v>86</v>
      </c>
      <c r="AY124" s="213" t="s">
        <v>124</v>
      </c>
      <c r="BK124" s="215">
        <f>SUM(BK125:BK188)</f>
        <v>0</v>
      </c>
    </row>
    <row r="125" s="2" customFormat="1" ht="24.15" customHeight="1">
      <c r="A125" s="38"/>
      <c r="B125" s="39"/>
      <c r="C125" s="218" t="s">
        <v>86</v>
      </c>
      <c r="D125" s="218" t="s">
        <v>126</v>
      </c>
      <c r="E125" s="219" t="s">
        <v>127</v>
      </c>
      <c r="F125" s="220" t="s">
        <v>128</v>
      </c>
      <c r="G125" s="221" t="s">
        <v>129</v>
      </c>
      <c r="H125" s="222">
        <v>2318.8589999999999</v>
      </c>
      <c r="I125" s="223"/>
      <c r="J125" s="224">
        <f>ROUND(I125*H125,2)</f>
        <v>0</v>
      </c>
      <c r="K125" s="220" t="s">
        <v>130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131</v>
      </c>
      <c r="AT125" s="229" t="s">
        <v>126</v>
      </c>
      <c r="AU125" s="229" t="s">
        <v>88</v>
      </c>
      <c r="AY125" s="17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86</v>
      </c>
      <c r="BK125" s="230">
        <f>ROUND(I125*H125,2)</f>
        <v>0</v>
      </c>
      <c r="BL125" s="17" t="s">
        <v>131</v>
      </c>
      <c r="BM125" s="229" t="s">
        <v>132</v>
      </c>
    </row>
    <row r="126" s="2" customFormat="1">
      <c r="A126" s="38"/>
      <c r="B126" s="39"/>
      <c r="C126" s="40"/>
      <c r="D126" s="231" t="s">
        <v>133</v>
      </c>
      <c r="E126" s="40"/>
      <c r="F126" s="232" t="s">
        <v>134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133</v>
      </c>
      <c r="AU126" s="17" t="s">
        <v>88</v>
      </c>
    </row>
    <row r="127" s="13" customFormat="1">
      <c r="A127" s="13"/>
      <c r="B127" s="236"/>
      <c r="C127" s="237"/>
      <c r="D127" s="238" t="s">
        <v>135</v>
      </c>
      <c r="E127" s="239" t="s">
        <v>1</v>
      </c>
      <c r="F127" s="240" t="s">
        <v>136</v>
      </c>
      <c r="G127" s="237"/>
      <c r="H127" s="239" t="s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135</v>
      </c>
      <c r="AU127" s="246" t="s">
        <v>88</v>
      </c>
      <c r="AV127" s="13" t="s">
        <v>86</v>
      </c>
      <c r="AW127" s="13" t="s">
        <v>32</v>
      </c>
      <c r="AX127" s="13" t="s">
        <v>78</v>
      </c>
      <c r="AY127" s="246" t="s">
        <v>124</v>
      </c>
    </row>
    <row r="128" s="14" customFormat="1">
      <c r="A128" s="14"/>
      <c r="B128" s="247"/>
      <c r="C128" s="248"/>
      <c r="D128" s="238" t="s">
        <v>135</v>
      </c>
      <c r="E128" s="249" t="s">
        <v>1</v>
      </c>
      <c r="F128" s="250" t="s">
        <v>137</v>
      </c>
      <c r="G128" s="248"/>
      <c r="H128" s="251">
        <v>2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135</v>
      </c>
      <c r="AU128" s="257" t="s">
        <v>88</v>
      </c>
      <c r="AV128" s="14" t="s">
        <v>88</v>
      </c>
      <c r="AW128" s="14" t="s">
        <v>32</v>
      </c>
      <c r="AX128" s="14" t="s">
        <v>78</v>
      </c>
      <c r="AY128" s="257" t="s">
        <v>124</v>
      </c>
    </row>
    <row r="129" s="13" customFormat="1">
      <c r="A129" s="13"/>
      <c r="B129" s="236"/>
      <c r="C129" s="237"/>
      <c r="D129" s="238" t="s">
        <v>135</v>
      </c>
      <c r="E129" s="239" t="s">
        <v>1</v>
      </c>
      <c r="F129" s="240" t="s">
        <v>138</v>
      </c>
      <c r="G129" s="237"/>
      <c r="H129" s="239" t="s">
        <v>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135</v>
      </c>
      <c r="AU129" s="246" t="s">
        <v>88</v>
      </c>
      <c r="AV129" s="13" t="s">
        <v>86</v>
      </c>
      <c r="AW129" s="13" t="s">
        <v>32</v>
      </c>
      <c r="AX129" s="13" t="s">
        <v>78</v>
      </c>
      <c r="AY129" s="246" t="s">
        <v>124</v>
      </c>
    </row>
    <row r="130" s="14" customFormat="1">
      <c r="A130" s="14"/>
      <c r="B130" s="247"/>
      <c r="C130" s="248"/>
      <c r="D130" s="238" t="s">
        <v>135</v>
      </c>
      <c r="E130" s="249" t="s">
        <v>1</v>
      </c>
      <c r="F130" s="250" t="s">
        <v>139</v>
      </c>
      <c r="G130" s="248"/>
      <c r="H130" s="251">
        <v>2316.8589999999999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135</v>
      </c>
      <c r="AU130" s="257" t="s">
        <v>88</v>
      </c>
      <c r="AV130" s="14" t="s">
        <v>88</v>
      </c>
      <c r="AW130" s="14" t="s">
        <v>32</v>
      </c>
      <c r="AX130" s="14" t="s">
        <v>78</v>
      </c>
      <c r="AY130" s="257" t="s">
        <v>124</v>
      </c>
    </row>
    <row r="131" s="15" customFormat="1">
      <c r="A131" s="15"/>
      <c r="B131" s="258"/>
      <c r="C131" s="259"/>
      <c r="D131" s="238" t="s">
        <v>135</v>
      </c>
      <c r="E131" s="260" t="s">
        <v>1</v>
      </c>
      <c r="F131" s="261" t="s">
        <v>140</v>
      </c>
      <c r="G131" s="259"/>
      <c r="H131" s="262">
        <v>2318.8589999999999</v>
      </c>
      <c r="I131" s="263"/>
      <c r="J131" s="259"/>
      <c r="K131" s="259"/>
      <c r="L131" s="264"/>
      <c r="M131" s="265"/>
      <c r="N131" s="266"/>
      <c r="O131" s="266"/>
      <c r="P131" s="266"/>
      <c r="Q131" s="266"/>
      <c r="R131" s="266"/>
      <c r="S131" s="266"/>
      <c r="T131" s="26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8" t="s">
        <v>135</v>
      </c>
      <c r="AU131" s="268" t="s">
        <v>88</v>
      </c>
      <c r="AV131" s="15" t="s">
        <v>131</v>
      </c>
      <c r="AW131" s="15" t="s">
        <v>32</v>
      </c>
      <c r="AX131" s="15" t="s">
        <v>86</v>
      </c>
      <c r="AY131" s="268" t="s">
        <v>124</v>
      </c>
    </row>
    <row r="132" s="2" customFormat="1" ht="33" customHeight="1">
      <c r="A132" s="38"/>
      <c r="B132" s="39"/>
      <c r="C132" s="218" t="s">
        <v>88</v>
      </c>
      <c r="D132" s="218" t="s">
        <v>126</v>
      </c>
      <c r="E132" s="219" t="s">
        <v>141</v>
      </c>
      <c r="F132" s="220" t="s">
        <v>142</v>
      </c>
      <c r="G132" s="221" t="s">
        <v>143</v>
      </c>
      <c r="H132" s="222">
        <v>972.96000000000004</v>
      </c>
      <c r="I132" s="223"/>
      <c r="J132" s="224">
        <f>ROUND(I132*H132,2)</f>
        <v>0</v>
      </c>
      <c r="K132" s="220" t="s">
        <v>130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131</v>
      </c>
      <c r="AT132" s="229" t="s">
        <v>126</v>
      </c>
      <c r="AU132" s="229" t="s">
        <v>88</v>
      </c>
      <c r="AY132" s="17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86</v>
      </c>
      <c r="BK132" s="230">
        <f>ROUND(I132*H132,2)</f>
        <v>0</v>
      </c>
      <c r="BL132" s="17" t="s">
        <v>131</v>
      </c>
      <c r="BM132" s="229" t="s">
        <v>144</v>
      </c>
    </row>
    <row r="133" s="2" customFormat="1">
      <c r="A133" s="38"/>
      <c r="B133" s="39"/>
      <c r="C133" s="40"/>
      <c r="D133" s="231" t="s">
        <v>133</v>
      </c>
      <c r="E133" s="40"/>
      <c r="F133" s="232" t="s">
        <v>145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88</v>
      </c>
    </row>
    <row r="134" s="13" customFormat="1">
      <c r="A134" s="13"/>
      <c r="B134" s="236"/>
      <c r="C134" s="237"/>
      <c r="D134" s="238" t="s">
        <v>135</v>
      </c>
      <c r="E134" s="239" t="s">
        <v>1</v>
      </c>
      <c r="F134" s="240" t="s">
        <v>146</v>
      </c>
      <c r="G134" s="237"/>
      <c r="H134" s="239" t="s">
        <v>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135</v>
      </c>
      <c r="AU134" s="246" t="s">
        <v>88</v>
      </c>
      <c r="AV134" s="13" t="s">
        <v>86</v>
      </c>
      <c r="AW134" s="13" t="s">
        <v>32</v>
      </c>
      <c r="AX134" s="13" t="s">
        <v>78</v>
      </c>
      <c r="AY134" s="246" t="s">
        <v>124</v>
      </c>
    </row>
    <row r="135" s="14" customFormat="1">
      <c r="A135" s="14"/>
      <c r="B135" s="247"/>
      <c r="C135" s="248"/>
      <c r="D135" s="238" t="s">
        <v>135</v>
      </c>
      <c r="E135" s="249" t="s">
        <v>1</v>
      </c>
      <c r="F135" s="250" t="s">
        <v>147</v>
      </c>
      <c r="G135" s="248"/>
      <c r="H135" s="251">
        <v>1027.6959999999999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135</v>
      </c>
      <c r="AU135" s="257" t="s">
        <v>88</v>
      </c>
      <c r="AV135" s="14" t="s">
        <v>88</v>
      </c>
      <c r="AW135" s="14" t="s">
        <v>32</v>
      </c>
      <c r="AX135" s="14" t="s">
        <v>78</v>
      </c>
      <c r="AY135" s="257" t="s">
        <v>124</v>
      </c>
    </row>
    <row r="136" s="13" customFormat="1">
      <c r="A136" s="13"/>
      <c r="B136" s="236"/>
      <c r="C136" s="237"/>
      <c r="D136" s="238" t="s">
        <v>135</v>
      </c>
      <c r="E136" s="239" t="s">
        <v>1</v>
      </c>
      <c r="F136" s="240" t="s">
        <v>148</v>
      </c>
      <c r="G136" s="237"/>
      <c r="H136" s="239" t="s">
        <v>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135</v>
      </c>
      <c r="AU136" s="246" t="s">
        <v>88</v>
      </c>
      <c r="AV136" s="13" t="s">
        <v>86</v>
      </c>
      <c r="AW136" s="13" t="s">
        <v>32</v>
      </c>
      <c r="AX136" s="13" t="s">
        <v>78</v>
      </c>
      <c r="AY136" s="246" t="s">
        <v>124</v>
      </c>
    </row>
    <row r="137" s="14" customFormat="1">
      <c r="A137" s="14"/>
      <c r="B137" s="247"/>
      <c r="C137" s="248"/>
      <c r="D137" s="238" t="s">
        <v>135</v>
      </c>
      <c r="E137" s="249" t="s">
        <v>1</v>
      </c>
      <c r="F137" s="250" t="s">
        <v>149</v>
      </c>
      <c r="G137" s="248"/>
      <c r="H137" s="251">
        <v>150.096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135</v>
      </c>
      <c r="AU137" s="257" t="s">
        <v>88</v>
      </c>
      <c r="AV137" s="14" t="s">
        <v>88</v>
      </c>
      <c r="AW137" s="14" t="s">
        <v>32</v>
      </c>
      <c r="AX137" s="14" t="s">
        <v>78</v>
      </c>
      <c r="AY137" s="257" t="s">
        <v>124</v>
      </c>
    </row>
    <row r="138" s="13" customFormat="1">
      <c r="A138" s="13"/>
      <c r="B138" s="236"/>
      <c r="C138" s="237"/>
      <c r="D138" s="238" t="s">
        <v>135</v>
      </c>
      <c r="E138" s="239" t="s">
        <v>1</v>
      </c>
      <c r="F138" s="240" t="s">
        <v>150</v>
      </c>
      <c r="G138" s="237"/>
      <c r="H138" s="239" t="s">
        <v>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135</v>
      </c>
      <c r="AU138" s="246" t="s">
        <v>88</v>
      </c>
      <c r="AV138" s="13" t="s">
        <v>86</v>
      </c>
      <c r="AW138" s="13" t="s">
        <v>32</v>
      </c>
      <c r="AX138" s="13" t="s">
        <v>78</v>
      </c>
      <c r="AY138" s="246" t="s">
        <v>124</v>
      </c>
    </row>
    <row r="139" s="14" customFormat="1">
      <c r="A139" s="14"/>
      <c r="B139" s="247"/>
      <c r="C139" s="248"/>
      <c r="D139" s="238" t="s">
        <v>135</v>
      </c>
      <c r="E139" s="249" t="s">
        <v>1</v>
      </c>
      <c r="F139" s="250" t="s">
        <v>151</v>
      </c>
      <c r="G139" s="248"/>
      <c r="H139" s="251">
        <v>2.1280000000000001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135</v>
      </c>
      <c r="AU139" s="257" t="s">
        <v>88</v>
      </c>
      <c r="AV139" s="14" t="s">
        <v>88</v>
      </c>
      <c r="AW139" s="14" t="s">
        <v>32</v>
      </c>
      <c r="AX139" s="14" t="s">
        <v>78</v>
      </c>
      <c r="AY139" s="257" t="s">
        <v>124</v>
      </c>
    </row>
    <row r="140" s="13" customFormat="1">
      <c r="A140" s="13"/>
      <c r="B140" s="236"/>
      <c r="C140" s="237"/>
      <c r="D140" s="238" t="s">
        <v>135</v>
      </c>
      <c r="E140" s="239" t="s">
        <v>1</v>
      </c>
      <c r="F140" s="240" t="s">
        <v>152</v>
      </c>
      <c r="G140" s="237"/>
      <c r="H140" s="239" t="s">
        <v>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135</v>
      </c>
      <c r="AU140" s="246" t="s">
        <v>88</v>
      </c>
      <c r="AV140" s="13" t="s">
        <v>86</v>
      </c>
      <c r="AW140" s="13" t="s">
        <v>32</v>
      </c>
      <c r="AX140" s="13" t="s">
        <v>78</v>
      </c>
      <c r="AY140" s="246" t="s">
        <v>124</v>
      </c>
    </row>
    <row r="141" s="14" customFormat="1">
      <c r="A141" s="14"/>
      <c r="B141" s="247"/>
      <c r="C141" s="248"/>
      <c r="D141" s="238" t="s">
        <v>135</v>
      </c>
      <c r="E141" s="249" t="s">
        <v>1</v>
      </c>
      <c r="F141" s="250" t="s">
        <v>153</v>
      </c>
      <c r="G141" s="248"/>
      <c r="H141" s="251">
        <v>-206.96000000000001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135</v>
      </c>
      <c r="AU141" s="257" t="s">
        <v>88</v>
      </c>
      <c r="AV141" s="14" t="s">
        <v>88</v>
      </c>
      <c r="AW141" s="14" t="s">
        <v>32</v>
      </c>
      <c r="AX141" s="14" t="s">
        <v>78</v>
      </c>
      <c r="AY141" s="257" t="s">
        <v>124</v>
      </c>
    </row>
    <row r="142" s="15" customFormat="1">
      <c r="A142" s="15"/>
      <c r="B142" s="258"/>
      <c r="C142" s="259"/>
      <c r="D142" s="238" t="s">
        <v>135</v>
      </c>
      <c r="E142" s="260" t="s">
        <v>1</v>
      </c>
      <c r="F142" s="261" t="s">
        <v>140</v>
      </c>
      <c r="G142" s="259"/>
      <c r="H142" s="262">
        <v>972.95999999999981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8" t="s">
        <v>135</v>
      </c>
      <c r="AU142" s="268" t="s">
        <v>88</v>
      </c>
      <c r="AV142" s="15" t="s">
        <v>131</v>
      </c>
      <c r="AW142" s="15" t="s">
        <v>32</v>
      </c>
      <c r="AX142" s="15" t="s">
        <v>86</v>
      </c>
      <c r="AY142" s="268" t="s">
        <v>124</v>
      </c>
    </row>
    <row r="143" s="2" customFormat="1" ht="37.8" customHeight="1">
      <c r="A143" s="38"/>
      <c r="B143" s="39"/>
      <c r="C143" s="218" t="s">
        <v>154</v>
      </c>
      <c r="D143" s="218" t="s">
        <v>126</v>
      </c>
      <c r="E143" s="219" t="s">
        <v>155</v>
      </c>
      <c r="F143" s="220" t="s">
        <v>156</v>
      </c>
      <c r="G143" s="221" t="s">
        <v>143</v>
      </c>
      <c r="H143" s="222">
        <v>29.995000000000001</v>
      </c>
      <c r="I143" s="223"/>
      <c r="J143" s="224">
        <f>ROUND(I143*H143,2)</f>
        <v>0</v>
      </c>
      <c r="K143" s="220" t="s">
        <v>130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131</v>
      </c>
      <c r="AT143" s="229" t="s">
        <v>126</v>
      </c>
      <c r="AU143" s="229" t="s">
        <v>88</v>
      </c>
      <c r="AY143" s="17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131</v>
      </c>
      <c r="BM143" s="229" t="s">
        <v>157</v>
      </c>
    </row>
    <row r="144" s="2" customFormat="1">
      <c r="A144" s="38"/>
      <c r="B144" s="39"/>
      <c r="C144" s="40"/>
      <c r="D144" s="231" t="s">
        <v>133</v>
      </c>
      <c r="E144" s="40"/>
      <c r="F144" s="232" t="s">
        <v>158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133</v>
      </c>
      <c r="AU144" s="17" t="s">
        <v>88</v>
      </c>
    </row>
    <row r="145" s="13" customFormat="1">
      <c r="A145" s="13"/>
      <c r="B145" s="236"/>
      <c r="C145" s="237"/>
      <c r="D145" s="238" t="s">
        <v>135</v>
      </c>
      <c r="E145" s="239" t="s">
        <v>1</v>
      </c>
      <c r="F145" s="240" t="s">
        <v>159</v>
      </c>
      <c r="G145" s="237"/>
      <c r="H145" s="239" t="s">
        <v>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135</v>
      </c>
      <c r="AU145" s="246" t="s">
        <v>88</v>
      </c>
      <c r="AV145" s="13" t="s">
        <v>86</v>
      </c>
      <c r="AW145" s="13" t="s">
        <v>32</v>
      </c>
      <c r="AX145" s="13" t="s">
        <v>78</v>
      </c>
      <c r="AY145" s="246" t="s">
        <v>124</v>
      </c>
    </row>
    <row r="146" s="13" customFormat="1">
      <c r="A146" s="13"/>
      <c r="B146" s="236"/>
      <c r="C146" s="237"/>
      <c r="D146" s="238" t="s">
        <v>135</v>
      </c>
      <c r="E146" s="239" t="s">
        <v>1</v>
      </c>
      <c r="F146" s="240" t="s">
        <v>160</v>
      </c>
      <c r="G146" s="237"/>
      <c r="H146" s="239" t="s">
        <v>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135</v>
      </c>
      <c r="AU146" s="246" t="s">
        <v>88</v>
      </c>
      <c r="AV146" s="13" t="s">
        <v>86</v>
      </c>
      <c r="AW146" s="13" t="s">
        <v>32</v>
      </c>
      <c r="AX146" s="13" t="s">
        <v>78</v>
      </c>
      <c r="AY146" s="246" t="s">
        <v>124</v>
      </c>
    </row>
    <row r="147" s="14" customFormat="1">
      <c r="A147" s="14"/>
      <c r="B147" s="247"/>
      <c r="C147" s="248"/>
      <c r="D147" s="238" t="s">
        <v>135</v>
      </c>
      <c r="E147" s="249" t="s">
        <v>1</v>
      </c>
      <c r="F147" s="250" t="s">
        <v>161</v>
      </c>
      <c r="G147" s="248"/>
      <c r="H147" s="251">
        <v>29.995000000000001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135</v>
      </c>
      <c r="AU147" s="257" t="s">
        <v>88</v>
      </c>
      <c r="AV147" s="14" t="s">
        <v>88</v>
      </c>
      <c r="AW147" s="14" t="s">
        <v>32</v>
      </c>
      <c r="AX147" s="14" t="s">
        <v>86</v>
      </c>
      <c r="AY147" s="257" t="s">
        <v>124</v>
      </c>
    </row>
    <row r="148" s="2" customFormat="1" ht="24.15" customHeight="1">
      <c r="A148" s="38"/>
      <c r="B148" s="39"/>
      <c r="C148" s="218" t="s">
        <v>131</v>
      </c>
      <c r="D148" s="218" t="s">
        <v>126</v>
      </c>
      <c r="E148" s="219" t="s">
        <v>162</v>
      </c>
      <c r="F148" s="220" t="s">
        <v>163</v>
      </c>
      <c r="G148" s="221" t="s">
        <v>143</v>
      </c>
      <c r="H148" s="222">
        <v>972.96000000000004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131</v>
      </c>
      <c r="AT148" s="229" t="s">
        <v>126</v>
      </c>
      <c r="AU148" s="229" t="s">
        <v>88</v>
      </c>
      <c r="AY148" s="17" t="s">
        <v>124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131</v>
      </c>
      <c r="BM148" s="229" t="s">
        <v>164</v>
      </c>
    </row>
    <row r="149" s="2" customFormat="1">
      <c r="A149" s="38"/>
      <c r="B149" s="39"/>
      <c r="C149" s="40"/>
      <c r="D149" s="238" t="s">
        <v>165</v>
      </c>
      <c r="E149" s="40"/>
      <c r="F149" s="269" t="s">
        <v>166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165</v>
      </c>
      <c r="AU149" s="17" t="s">
        <v>88</v>
      </c>
    </row>
    <row r="150" s="2" customFormat="1" ht="24.15" customHeight="1">
      <c r="A150" s="38"/>
      <c r="B150" s="39"/>
      <c r="C150" s="218" t="s">
        <v>167</v>
      </c>
      <c r="D150" s="218" t="s">
        <v>126</v>
      </c>
      <c r="E150" s="219" t="s">
        <v>168</v>
      </c>
      <c r="F150" s="220" t="s">
        <v>169</v>
      </c>
      <c r="G150" s="221" t="s">
        <v>143</v>
      </c>
      <c r="H150" s="222">
        <v>29.995000000000001</v>
      </c>
      <c r="I150" s="223"/>
      <c r="J150" s="224">
        <f>ROUND(I150*H150,2)</f>
        <v>0</v>
      </c>
      <c r="K150" s="220" t="s">
        <v>130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131</v>
      </c>
      <c r="AT150" s="229" t="s">
        <v>126</v>
      </c>
      <c r="AU150" s="229" t="s">
        <v>88</v>
      </c>
      <c r="AY150" s="17" t="s">
        <v>124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131</v>
      </c>
      <c r="BM150" s="229" t="s">
        <v>170</v>
      </c>
    </row>
    <row r="151" s="2" customFormat="1">
      <c r="A151" s="38"/>
      <c r="B151" s="39"/>
      <c r="C151" s="40"/>
      <c r="D151" s="231" t="s">
        <v>133</v>
      </c>
      <c r="E151" s="40"/>
      <c r="F151" s="232" t="s">
        <v>171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88</v>
      </c>
    </row>
    <row r="152" s="13" customFormat="1">
      <c r="A152" s="13"/>
      <c r="B152" s="236"/>
      <c r="C152" s="237"/>
      <c r="D152" s="238" t="s">
        <v>135</v>
      </c>
      <c r="E152" s="239" t="s">
        <v>1</v>
      </c>
      <c r="F152" s="240" t="s">
        <v>159</v>
      </c>
      <c r="G152" s="237"/>
      <c r="H152" s="239" t="s">
        <v>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135</v>
      </c>
      <c r="AU152" s="246" t="s">
        <v>88</v>
      </c>
      <c r="AV152" s="13" t="s">
        <v>86</v>
      </c>
      <c r="AW152" s="13" t="s">
        <v>32</v>
      </c>
      <c r="AX152" s="13" t="s">
        <v>78</v>
      </c>
      <c r="AY152" s="246" t="s">
        <v>124</v>
      </c>
    </row>
    <row r="153" s="13" customFormat="1">
      <c r="A153" s="13"/>
      <c r="B153" s="236"/>
      <c r="C153" s="237"/>
      <c r="D153" s="238" t="s">
        <v>135</v>
      </c>
      <c r="E153" s="239" t="s">
        <v>1</v>
      </c>
      <c r="F153" s="240" t="s">
        <v>172</v>
      </c>
      <c r="G153" s="237"/>
      <c r="H153" s="239" t="s">
        <v>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135</v>
      </c>
      <c r="AU153" s="246" t="s">
        <v>88</v>
      </c>
      <c r="AV153" s="13" t="s">
        <v>86</v>
      </c>
      <c r="AW153" s="13" t="s">
        <v>32</v>
      </c>
      <c r="AX153" s="13" t="s">
        <v>78</v>
      </c>
      <c r="AY153" s="246" t="s">
        <v>124</v>
      </c>
    </row>
    <row r="154" s="14" customFormat="1">
      <c r="A154" s="14"/>
      <c r="B154" s="247"/>
      <c r="C154" s="248"/>
      <c r="D154" s="238" t="s">
        <v>135</v>
      </c>
      <c r="E154" s="249" t="s">
        <v>1</v>
      </c>
      <c r="F154" s="250" t="s">
        <v>161</v>
      </c>
      <c r="G154" s="248"/>
      <c r="H154" s="251">
        <v>29.995000000000001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135</v>
      </c>
      <c r="AU154" s="257" t="s">
        <v>88</v>
      </c>
      <c r="AV154" s="14" t="s">
        <v>88</v>
      </c>
      <c r="AW154" s="14" t="s">
        <v>32</v>
      </c>
      <c r="AX154" s="14" t="s">
        <v>86</v>
      </c>
      <c r="AY154" s="257" t="s">
        <v>124</v>
      </c>
    </row>
    <row r="155" s="2" customFormat="1" ht="24.15" customHeight="1">
      <c r="A155" s="38"/>
      <c r="B155" s="39"/>
      <c r="C155" s="218" t="s">
        <v>173</v>
      </c>
      <c r="D155" s="218" t="s">
        <v>126</v>
      </c>
      <c r="E155" s="219" t="s">
        <v>174</v>
      </c>
      <c r="F155" s="220" t="s">
        <v>175</v>
      </c>
      <c r="G155" s="221" t="s">
        <v>143</v>
      </c>
      <c r="H155" s="222">
        <v>206.96000000000001</v>
      </c>
      <c r="I155" s="223"/>
      <c r="J155" s="224">
        <f>ROUND(I155*H155,2)</f>
        <v>0</v>
      </c>
      <c r="K155" s="220" t="s">
        <v>130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131</v>
      </c>
      <c r="AT155" s="229" t="s">
        <v>126</v>
      </c>
      <c r="AU155" s="229" t="s">
        <v>88</v>
      </c>
      <c r="AY155" s="17" t="s">
        <v>124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131</v>
      </c>
      <c r="BM155" s="229" t="s">
        <v>176</v>
      </c>
    </row>
    <row r="156" s="2" customFormat="1">
      <c r="A156" s="38"/>
      <c r="B156" s="39"/>
      <c r="C156" s="40"/>
      <c r="D156" s="231" t="s">
        <v>133</v>
      </c>
      <c r="E156" s="40"/>
      <c r="F156" s="232" t="s">
        <v>177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88</v>
      </c>
    </row>
    <row r="157" s="13" customFormat="1">
      <c r="A157" s="13"/>
      <c r="B157" s="236"/>
      <c r="C157" s="237"/>
      <c r="D157" s="238" t="s">
        <v>135</v>
      </c>
      <c r="E157" s="239" t="s">
        <v>1</v>
      </c>
      <c r="F157" s="240" t="s">
        <v>178</v>
      </c>
      <c r="G157" s="237"/>
      <c r="H157" s="239" t="s">
        <v>1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135</v>
      </c>
      <c r="AU157" s="246" t="s">
        <v>88</v>
      </c>
      <c r="AV157" s="13" t="s">
        <v>86</v>
      </c>
      <c r="AW157" s="13" t="s">
        <v>32</v>
      </c>
      <c r="AX157" s="13" t="s">
        <v>78</v>
      </c>
      <c r="AY157" s="246" t="s">
        <v>124</v>
      </c>
    </row>
    <row r="158" s="14" customFormat="1">
      <c r="A158" s="14"/>
      <c r="B158" s="247"/>
      <c r="C158" s="248"/>
      <c r="D158" s="238" t="s">
        <v>135</v>
      </c>
      <c r="E158" s="249" t="s">
        <v>1</v>
      </c>
      <c r="F158" s="250" t="s">
        <v>179</v>
      </c>
      <c r="G158" s="248"/>
      <c r="H158" s="251">
        <v>206.96000000000001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135</v>
      </c>
      <c r="AU158" s="257" t="s">
        <v>88</v>
      </c>
      <c r="AV158" s="14" t="s">
        <v>88</v>
      </c>
      <c r="AW158" s="14" t="s">
        <v>32</v>
      </c>
      <c r="AX158" s="14" t="s">
        <v>86</v>
      </c>
      <c r="AY158" s="257" t="s">
        <v>124</v>
      </c>
    </row>
    <row r="159" s="2" customFormat="1" ht="16.5" customHeight="1">
      <c r="A159" s="38"/>
      <c r="B159" s="39"/>
      <c r="C159" s="218" t="s">
        <v>180</v>
      </c>
      <c r="D159" s="218" t="s">
        <v>126</v>
      </c>
      <c r="E159" s="219" t="s">
        <v>181</v>
      </c>
      <c r="F159" s="220" t="s">
        <v>182</v>
      </c>
      <c r="G159" s="221" t="s">
        <v>143</v>
      </c>
      <c r="H159" s="222">
        <v>29.995000000000001</v>
      </c>
      <c r="I159" s="223"/>
      <c r="J159" s="224">
        <f>ROUND(I159*H159,2)</f>
        <v>0</v>
      </c>
      <c r="K159" s="220" t="s">
        <v>130</v>
      </c>
      <c r="L159" s="44"/>
      <c r="M159" s="225" t="s">
        <v>1</v>
      </c>
      <c r="N159" s="226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131</v>
      </c>
      <c r="AT159" s="229" t="s">
        <v>126</v>
      </c>
      <c r="AU159" s="229" t="s">
        <v>88</v>
      </c>
      <c r="AY159" s="17" t="s">
        <v>124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86</v>
      </c>
      <c r="BK159" s="230">
        <f>ROUND(I159*H159,2)</f>
        <v>0</v>
      </c>
      <c r="BL159" s="17" t="s">
        <v>131</v>
      </c>
      <c r="BM159" s="229" t="s">
        <v>183</v>
      </c>
    </row>
    <row r="160" s="2" customFormat="1">
      <c r="A160" s="38"/>
      <c r="B160" s="39"/>
      <c r="C160" s="40"/>
      <c r="D160" s="231" t="s">
        <v>133</v>
      </c>
      <c r="E160" s="40"/>
      <c r="F160" s="232" t="s">
        <v>184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133</v>
      </c>
      <c r="AU160" s="17" t="s">
        <v>88</v>
      </c>
    </row>
    <row r="161" s="13" customFormat="1">
      <c r="A161" s="13"/>
      <c r="B161" s="236"/>
      <c r="C161" s="237"/>
      <c r="D161" s="238" t="s">
        <v>135</v>
      </c>
      <c r="E161" s="239" t="s">
        <v>1</v>
      </c>
      <c r="F161" s="240" t="s">
        <v>185</v>
      </c>
      <c r="G161" s="237"/>
      <c r="H161" s="239" t="s">
        <v>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135</v>
      </c>
      <c r="AU161" s="246" t="s">
        <v>88</v>
      </c>
      <c r="AV161" s="13" t="s">
        <v>86</v>
      </c>
      <c r="AW161" s="13" t="s">
        <v>32</v>
      </c>
      <c r="AX161" s="13" t="s">
        <v>78</v>
      </c>
      <c r="AY161" s="246" t="s">
        <v>124</v>
      </c>
    </row>
    <row r="162" s="14" customFormat="1">
      <c r="A162" s="14"/>
      <c r="B162" s="247"/>
      <c r="C162" s="248"/>
      <c r="D162" s="238" t="s">
        <v>135</v>
      </c>
      <c r="E162" s="249" t="s">
        <v>1</v>
      </c>
      <c r="F162" s="250" t="s">
        <v>161</v>
      </c>
      <c r="G162" s="248"/>
      <c r="H162" s="251">
        <v>29.995000000000001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135</v>
      </c>
      <c r="AU162" s="257" t="s">
        <v>88</v>
      </c>
      <c r="AV162" s="14" t="s">
        <v>88</v>
      </c>
      <c r="AW162" s="14" t="s">
        <v>32</v>
      </c>
      <c r="AX162" s="14" t="s">
        <v>86</v>
      </c>
      <c r="AY162" s="257" t="s">
        <v>124</v>
      </c>
    </row>
    <row r="163" s="2" customFormat="1" ht="24.15" customHeight="1">
      <c r="A163" s="38"/>
      <c r="B163" s="39"/>
      <c r="C163" s="218" t="s">
        <v>186</v>
      </c>
      <c r="D163" s="218" t="s">
        <v>126</v>
      </c>
      <c r="E163" s="219" t="s">
        <v>187</v>
      </c>
      <c r="F163" s="220" t="s">
        <v>188</v>
      </c>
      <c r="G163" s="221" t="s">
        <v>129</v>
      </c>
      <c r="H163" s="222">
        <v>93.924000000000007</v>
      </c>
      <c r="I163" s="223"/>
      <c r="J163" s="224">
        <f>ROUND(I163*H163,2)</f>
        <v>0</v>
      </c>
      <c r="K163" s="220" t="s">
        <v>130</v>
      </c>
      <c r="L163" s="44"/>
      <c r="M163" s="225" t="s">
        <v>1</v>
      </c>
      <c r="N163" s="226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131</v>
      </c>
      <c r="AT163" s="229" t="s">
        <v>126</v>
      </c>
      <c r="AU163" s="229" t="s">
        <v>88</v>
      </c>
      <c r="AY163" s="17" t="s">
        <v>124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86</v>
      </c>
      <c r="BK163" s="230">
        <f>ROUND(I163*H163,2)</f>
        <v>0</v>
      </c>
      <c r="BL163" s="17" t="s">
        <v>131</v>
      </c>
      <c r="BM163" s="229" t="s">
        <v>189</v>
      </c>
    </row>
    <row r="164" s="2" customFormat="1">
      <c r="A164" s="38"/>
      <c r="B164" s="39"/>
      <c r="C164" s="40"/>
      <c r="D164" s="231" t="s">
        <v>133</v>
      </c>
      <c r="E164" s="40"/>
      <c r="F164" s="232" t="s">
        <v>190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133</v>
      </c>
      <c r="AU164" s="17" t="s">
        <v>88</v>
      </c>
    </row>
    <row r="165" s="13" customFormat="1">
      <c r="A165" s="13"/>
      <c r="B165" s="236"/>
      <c r="C165" s="237"/>
      <c r="D165" s="238" t="s">
        <v>135</v>
      </c>
      <c r="E165" s="239" t="s">
        <v>1</v>
      </c>
      <c r="F165" s="240" t="s">
        <v>191</v>
      </c>
      <c r="G165" s="237"/>
      <c r="H165" s="239" t="s">
        <v>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135</v>
      </c>
      <c r="AU165" s="246" t="s">
        <v>88</v>
      </c>
      <c r="AV165" s="13" t="s">
        <v>86</v>
      </c>
      <c r="AW165" s="13" t="s">
        <v>32</v>
      </c>
      <c r="AX165" s="13" t="s">
        <v>78</v>
      </c>
      <c r="AY165" s="246" t="s">
        <v>124</v>
      </c>
    </row>
    <row r="166" s="14" customFormat="1">
      <c r="A166" s="14"/>
      <c r="B166" s="247"/>
      <c r="C166" s="248"/>
      <c r="D166" s="238" t="s">
        <v>135</v>
      </c>
      <c r="E166" s="249" t="s">
        <v>1</v>
      </c>
      <c r="F166" s="250" t="s">
        <v>192</v>
      </c>
      <c r="G166" s="248"/>
      <c r="H166" s="251">
        <v>93.924000000000007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135</v>
      </c>
      <c r="AU166" s="257" t="s">
        <v>88</v>
      </c>
      <c r="AV166" s="14" t="s">
        <v>88</v>
      </c>
      <c r="AW166" s="14" t="s">
        <v>32</v>
      </c>
      <c r="AX166" s="14" t="s">
        <v>86</v>
      </c>
      <c r="AY166" s="257" t="s">
        <v>124</v>
      </c>
    </row>
    <row r="167" s="2" customFormat="1" ht="16.5" customHeight="1">
      <c r="A167" s="38"/>
      <c r="B167" s="39"/>
      <c r="C167" s="270" t="s">
        <v>193</v>
      </c>
      <c r="D167" s="270" t="s">
        <v>194</v>
      </c>
      <c r="E167" s="271" t="s">
        <v>195</v>
      </c>
      <c r="F167" s="272" t="s">
        <v>196</v>
      </c>
      <c r="G167" s="273" t="s">
        <v>197</v>
      </c>
      <c r="H167" s="274">
        <v>2.3479999999999999</v>
      </c>
      <c r="I167" s="275"/>
      <c r="J167" s="276">
        <f>ROUND(I167*H167,2)</f>
        <v>0</v>
      </c>
      <c r="K167" s="272" t="s">
        <v>130</v>
      </c>
      <c r="L167" s="277"/>
      <c r="M167" s="278" t="s">
        <v>1</v>
      </c>
      <c r="N167" s="279" t="s">
        <v>43</v>
      </c>
      <c r="O167" s="91"/>
      <c r="P167" s="227">
        <f>O167*H167</f>
        <v>0</v>
      </c>
      <c r="Q167" s="227">
        <v>0.001</v>
      </c>
      <c r="R167" s="227">
        <f>Q167*H167</f>
        <v>0.0023479999999999998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186</v>
      </c>
      <c r="AT167" s="229" t="s">
        <v>194</v>
      </c>
      <c r="AU167" s="229" t="s">
        <v>88</v>
      </c>
      <c r="AY167" s="17" t="s">
        <v>124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86</v>
      </c>
      <c r="BK167" s="230">
        <f>ROUND(I167*H167,2)</f>
        <v>0</v>
      </c>
      <c r="BL167" s="17" t="s">
        <v>131</v>
      </c>
      <c r="BM167" s="229" t="s">
        <v>198</v>
      </c>
    </row>
    <row r="168" s="14" customFormat="1">
      <c r="A168" s="14"/>
      <c r="B168" s="247"/>
      <c r="C168" s="248"/>
      <c r="D168" s="238" t="s">
        <v>135</v>
      </c>
      <c r="E168" s="249" t="s">
        <v>1</v>
      </c>
      <c r="F168" s="250" t="s">
        <v>199</v>
      </c>
      <c r="G168" s="248"/>
      <c r="H168" s="251">
        <v>2.3479999999999999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135</v>
      </c>
      <c r="AU168" s="257" t="s">
        <v>88</v>
      </c>
      <c r="AV168" s="14" t="s">
        <v>88</v>
      </c>
      <c r="AW168" s="14" t="s">
        <v>32</v>
      </c>
      <c r="AX168" s="14" t="s">
        <v>86</v>
      </c>
      <c r="AY168" s="257" t="s">
        <v>124</v>
      </c>
    </row>
    <row r="169" s="2" customFormat="1" ht="24.15" customHeight="1">
      <c r="A169" s="38"/>
      <c r="B169" s="39"/>
      <c r="C169" s="218" t="s">
        <v>200</v>
      </c>
      <c r="D169" s="218" t="s">
        <v>126</v>
      </c>
      <c r="E169" s="219" t="s">
        <v>201</v>
      </c>
      <c r="F169" s="220" t="s">
        <v>202</v>
      </c>
      <c r="G169" s="221" t="s">
        <v>129</v>
      </c>
      <c r="H169" s="222">
        <v>2370.7289999999998</v>
      </c>
      <c r="I169" s="223"/>
      <c r="J169" s="224">
        <f>ROUND(I169*H169,2)</f>
        <v>0</v>
      </c>
      <c r="K169" s="220" t="s">
        <v>130</v>
      </c>
      <c r="L169" s="44"/>
      <c r="M169" s="225" t="s">
        <v>1</v>
      </c>
      <c r="N169" s="226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131</v>
      </c>
      <c r="AT169" s="229" t="s">
        <v>126</v>
      </c>
      <c r="AU169" s="229" t="s">
        <v>88</v>
      </c>
      <c r="AY169" s="17" t="s">
        <v>124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86</v>
      </c>
      <c r="BK169" s="230">
        <f>ROUND(I169*H169,2)</f>
        <v>0</v>
      </c>
      <c r="BL169" s="17" t="s">
        <v>131</v>
      </c>
      <c r="BM169" s="229" t="s">
        <v>203</v>
      </c>
    </row>
    <row r="170" s="2" customFormat="1">
      <c r="A170" s="38"/>
      <c r="B170" s="39"/>
      <c r="C170" s="40"/>
      <c r="D170" s="231" t="s">
        <v>133</v>
      </c>
      <c r="E170" s="40"/>
      <c r="F170" s="232" t="s">
        <v>204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88</v>
      </c>
    </row>
    <row r="171" s="13" customFormat="1">
      <c r="A171" s="13"/>
      <c r="B171" s="236"/>
      <c r="C171" s="237"/>
      <c r="D171" s="238" t="s">
        <v>135</v>
      </c>
      <c r="E171" s="239" t="s">
        <v>1</v>
      </c>
      <c r="F171" s="240" t="s">
        <v>205</v>
      </c>
      <c r="G171" s="237"/>
      <c r="H171" s="239" t="s">
        <v>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135</v>
      </c>
      <c r="AU171" s="246" t="s">
        <v>88</v>
      </c>
      <c r="AV171" s="13" t="s">
        <v>86</v>
      </c>
      <c r="AW171" s="13" t="s">
        <v>32</v>
      </c>
      <c r="AX171" s="13" t="s">
        <v>78</v>
      </c>
      <c r="AY171" s="246" t="s">
        <v>124</v>
      </c>
    </row>
    <row r="172" s="14" customFormat="1">
      <c r="A172" s="14"/>
      <c r="B172" s="247"/>
      <c r="C172" s="248"/>
      <c r="D172" s="238" t="s">
        <v>135</v>
      </c>
      <c r="E172" s="249" t="s">
        <v>1</v>
      </c>
      <c r="F172" s="250" t="s">
        <v>206</v>
      </c>
      <c r="G172" s="248"/>
      <c r="H172" s="251">
        <v>2370.7289999999998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135</v>
      </c>
      <c r="AU172" s="257" t="s">
        <v>88</v>
      </c>
      <c r="AV172" s="14" t="s">
        <v>88</v>
      </c>
      <c r="AW172" s="14" t="s">
        <v>32</v>
      </c>
      <c r="AX172" s="14" t="s">
        <v>86</v>
      </c>
      <c r="AY172" s="257" t="s">
        <v>124</v>
      </c>
    </row>
    <row r="173" s="2" customFormat="1" ht="16.5" customHeight="1">
      <c r="A173" s="38"/>
      <c r="B173" s="39"/>
      <c r="C173" s="218" t="s">
        <v>207</v>
      </c>
      <c r="D173" s="218" t="s">
        <v>126</v>
      </c>
      <c r="E173" s="219" t="s">
        <v>208</v>
      </c>
      <c r="F173" s="220" t="s">
        <v>209</v>
      </c>
      <c r="G173" s="221" t="s">
        <v>129</v>
      </c>
      <c r="H173" s="222">
        <v>93.924000000000007</v>
      </c>
      <c r="I173" s="223"/>
      <c r="J173" s="224">
        <f>ROUND(I173*H173,2)</f>
        <v>0</v>
      </c>
      <c r="K173" s="220" t="s">
        <v>130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131</v>
      </c>
      <c r="AT173" s="229" t="s">
        <v>126</v>
      </c>
      <c r="AU173" s="229" t="s">
        <v>88</v>
      </c>
      <c r="AY173" s="17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86</v>
      </c>
      <c r="BK173" s="230">
        <f>ROUND(I173*H173,2)</f>
        <v>0</v>
      </c>
      <c r="BL173" s="17" t="s">
        <v>131</v>
      </c>
      <c r="BM173" s="229" t="s">
        <v>210</v>
      </c>
    </row>
    <row r="174" s="2" customFormat="1">
      <c r="A174" s="38"/>
      <c r="B174" s="39"/>
      <c r="C174" s="40"/>
      <c r="D174" s="231" t="s">
        <v>133</v>
      </c>
      <c r="E174" s="40"/>
      <c r="F174" s="232" t="s">
        <v>211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88</v>
      </c>
    </row>
    <row r="175" s="13" customFormat="1">
      <c r="A175" s="13"/>
      <c r="B175" s="236"/>
      <c r="C175" s="237"/>
      <c r="D175" s="238" t="s">
        <v>135</v>
      </c>
      <c r="E175" s="239" t="s">
        <v>1</v>
      </c>
      <c r="F175" s="240" t="s">
        <v>212</v>
      </c>
      <c r="G175" s="237"/>
      <c r="H175" s="239" t="s">
        <v>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135</v>
      </c>
      <c r="AU175" s="246" t="s">
        <v>88</v>
      </c>
      <c r="AV175" s="13" t="s">
        <v>86</v>
      </c>
      <c r="AW175" s="13" t="s">
        <v>32</v>
      </c>
      <c r="AX175" s="13" t="s">
        <v>78</v>
      </c>
      <c r="AY175" s="246" t="s">
        <v>124</v>
      </c>
    </row>
    <row r="176" s="14" customFormat="1">
      <c r="A176" s="14"/>
      <c r="B176" s="247"/>
      <c r="C176" s="248"/>
      <c r="D176" s="238" t="s">
        <v>135</v>
      </c>
      <c r="E176" s="249" t="s">
        <v>1</v>
      </c>
      <c r="F176" s="250" t="s">
        <v>192</v>
      </c>
      <c r="G176" s="248"/>
      <c r="H176" s="251">
        <v>93.924000000000007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135</v>
      </c>
      <c r="AU176" s="257" t="s">
        <v>88</v>
      </c>
      <c r="AV176" s="14" t="s">
        <v>88</v>
      </c>
      <c r="AW176" s="14" t="s">
        <v>32</v>
      </c>
      <c r="AX176" s="14" t="s">
        <v>86</v>
      </c>
      <c r="AY176" s="257" t="s">
        <v>124</v>
      </c>
    </row>
    <row r="177" s="2" customFormat="1" ht="24.15" customHeight="1">
      <c r="A177" s="38"/>
      <c r="B177" s="39"/>
      <c r="C177" s="218" t="s">
        <v>8</v>
      </c>
      <c r="D177" s="218" t="s">
        <v>126</v>
      </c>
      <c r="E177" s="219" t="s">
        <v>213</v>
      </c>
      <c r="F177" s="220" t="s">
        <v>214</v>
      </c>
      <c r="G177" s="221" t="s">
        <v>129</v>
      </c>
      <c r="H177" s="222">
        <v>93.924000000000007</v>
      </c>
      <c r="I177" s="223"/>
      <c r="J177" s="224">
        <f>ROUND(I177*H177,2)</f>
        <v>0</v>
      </c>
      <c r="K177" s="220" t="s">
        <v>130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131</v>
      </c>
      <c r="AT177" s="229" t="s">
        <v>126</v>
      </c>
      <c r="AU177" s="229" t="s">
        <v>88</v>
      </c>
      <c r="AY177" s="17" t="s">
        <v>124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86</v>
      </c>
      <c r="BK177" s="230">
        <f>ROUND(I177*H177,2)</f>
        <v>0</v>
      </c>
      <c r="BL177" s="17" t="s">
        <v>131</v>
      </c>
      <c r="BM177" s="229" t="s">
        <v>215</v>
      </c>
    </row>
    <row r="178" s="2" customFormat="1">
      <c r="A178" s="38"/>
      <c r="B178" s="39"/>
      <c r="C178" s="40"/>
      <c r="D178" s="231" t="s">
        <v>133</v>
      </c>
      <c r="E178" s="40"/>
      <c r="F178" s="232" t="s">
        <v>216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88</v>
      </c>
    </row>
    <row r="179" s="13" customFormat="1">
      <c r="A179" s="13"/>
      <c r="B179" s="236"/>
      <c r="C179" s="237"/>
      <c r="D179" s="238" t="s">
        <v>135</v>
      </c>
      <c r="E179" s="239" t="s">
        <v>1</v>
      </c>
      <c r="F179" s="240" t="s">
        <v>217</v>
      </c>
      <c r="G179" s="237"/>
      <c r="H179" s="239" t="s">
        <v>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135</v>
      </c>
      <c r="AU179" s="246" t="s">
        <v>88</v>
      </c>
      <c r="AV179" s="13" t="s">
        <v>86</v>
      </c>
      <c r="AW179" s="13" t="s">
        <v>32</v>
      </c>
      <c r="AX179" s="13" t="s">
        <v>78</v>
      </c>
      <c r="AY179" s="246" t="s">
        <v>124</v>
      </c>
    </row>
    <row r="180" s="14" customFormat="1">
      <c r="A180" s="14"/>
      <c r="B180" s="247"/>
      <c r="C180" s="248"/>
      <c r="D180" s="238" t="s">
        <v>135</v>
      </c>
      <c r="E180" s="249" t="s">
        <v>1</v>
      </c>
      <c r="F180" s="250" t="s">
        <v>192</v>
      </c>
      <c r="G180" s="248"/>
      <c r="H180" s="251">
        <v>93.924000000000007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135</v>
      </c>
      <c r="AU180" s="257" t="s">
        <v>88</v>
      </c>
      <c r="AV180" s="14" t="s">
        <v>88</v>
      </c>
      <c r="AW180" s="14" t="s">
        <v>32</v>
      </c>
      <c r="AX180" s="14" t="s">
        <v>86</v>
      </c>
      <c r="AY180" s="257" t="s">
        <v>124</v>
      </c>
    </row>
    <row r="181" s="2" customFormat="1" ht="24.15" customHeight="1">
      <c r="A181" s="38"/>
      <c r="B181" s="39"/>
      <c r="C181" s="218" t="s">
        <v>218</v>
      </c>
      <c r="D181" s="218" t="s">
        <v>126</v>
      </c>
      <c r="E181" s="219" t="s">
        <v>219</v>
      </c>
      <c r="F181" s="220" t="s">
        <v>220</v>
      </c>
      <c r="G181" s="221" t="s">
        <v>221</v>
      </c>
      <c r="H181" s="222">
        <v>0.0060000000000000001</v>
      </c>
      <c r="I181" s="223"/>
      <c r="J181" s="224">
        <f>ROUND(I181*H181,2)</f>
        <v>0</v>
      </c>
      <c r="K181" s="220" t="s">
        <v>130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131</v>
      </c>
      <c r="AT181" s="229" t="s">
        <v>126</v>
      </c>
      <c r="AU181" s="229" t="s">
        <v>88</v>
      </c>
      <c r="AY181" s="17" t="s">
        <v>124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86</v>
      </c>
      <c r="BK181" s="230">
        <f>ROUND(I181*H181,2)</f>
        <v>0</v>
      </c>
      <c r="BL181" s="17" t="s">
        <v>131</v>
      </c>
      <c r="BM181" s="229" t="s">
        <v>222</v>
      </c>
    </row>
    <row r="182" s="2" customFormat="1">
      <c r="A182" s="38"/>
      <c r="B182" s="39"/>
      <c r="C182" s="40"/>
      <c r="D182" s="231" t="s">
        <v>133</v>
      </c>
      <c r="E182" s="40"/>
      <c r="F182" s="232" t="s">
        <v>223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133</v>
      </c>
      <c r="AU182" s="17" t="s">
        <v>88</v>
      </c>
    </row>
    <row r="183" s="13" customFormat="1">
      <c r="A183" s="13"/>
      <c r="B183" s="236"/>
      <c r="C183" s="237"/>
      <c r="D183" s="238" t="s">
        <v>135</v>
      </c>
      <c r="E183" s="239" t="s">
        <v>1</v>
      </c>
      <c r="F183" s="240" t="s">
        <v>224</v>
      </c>
      <c r="G183" s="237"/>
      <c r="H183" s="239" t="s">
        <v>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135</v>
      </c>
      <c r="AU183" s="246" t="s">
        <v>88</v>
      </c>
      <c r="AV183" s="13" t="s">
        <v>86</v>
      </c>
      <c r="AW183" s="13" t="s">
        <v>32</v>
      </c>
      <c r="AX183" s="13" t="s">
        <v>78</v>
      </c>
      <c r="AY183" s="246" t="s">
        <v>124</v>
      </c>
    </row>
    <row r="184" s="14" customFormat="1">
      <c r="A184" s="14"/>
      <c r="B184" s="247"/>
      <c r="C184" s="248"/>
      <c r="D184" s="238" t="s">
        <v>135</v>
      </c>
      <c r="E184" s="249" t="s">
        <v>1</v>
      </c>
      <c r="F184" s="250" t="s">
        <v>225</v>
      </c>
      <c r="G184" s="248"/>
      <c r="H184" s="251">
        <v>0.0060000000000000001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135</v>
      </c>
      <c r="AU184" s="257" t="s">
        <v>88</v>
      </c>
      <c r="AV184" s="14" t="s">
        <v>88</v>
      </c>
      <c r="AW184" s="14" t="s">
        <v>32</v>
      </c>
      <c r="AX184" s="14" t="s">
        <v>86</v>
      </c>
      <c r="AY184" s="257" t="s">
        <v>124</v>
      </c>
    </row>
    <row r="185" s="2" customFormat="1" ht="21.75" customHeight="1">
      <c r="A185" s="38"/>
      <c r="B185" s="39"/>
      <c r="C185" s="270" t="s">
        <v>226</v>
      </c>
      <c r="D185" s="270" t="s">
        <v>194</v>
      </c>
      <c r="E185" s="271" t="s">
        <v>227</v>
      </c>
      <c r="F185" s="272" t="s">
        <v>228</v>
      </c>
      <c r="G185" s="273" t="s">
        <v>197</v>
      </c>
      <c r="H185" s="274">
        <v>0.16900000000000001</v>
      </c>
      <c r="I185" s="275"/>
      <c r="J185" s="276">
        <f>ROUND(I185*H185,2)</f>
        <v>0</v>
      </c>
      <c r="K185" s="272" t="s">
        <v>1</v>
      </c>
      <c r="L185" s="277"/>
      <c r="M185" s="278" t="s">
        <v>1</v>
      </c>
      <c r="N185" s="279" t="s">
        <v>43</v>
      </c>
      <c r="O185" s="91"/>
      <c r="P185" s="227">
        <f>O185*H185</f>
        <v>0</v>
      </c>
      <c r="Q185" s="227">
        <v>0.001</v>
      </c>
      <c r="R185" s="227">
        <f>Q185*H185</f>
        <v>0.00016900000000000002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186</v>
      </c>
      <c r="AT185" s="229" t="s">
        <v>194</v>
      </c>
      <c r="AU185" s="229" t="s">
        <v>88</v>
      </c>
      <c r="AY185" s="17" t="s">
        <v>124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86</v>
      </c>
      <c r="BK185" s="230">
        <f>ROUND(I185*H185,2)</f>
        <v>0</v>
      </c>
      <c r="BL185" s="17" t="s">
        <v>131</v>
      </c>
      <c r="BM185" s="229" t="s">
        <v>229</v>
      </c>
    </row>
    <row r="186" s="13" customFormat="1">
      <c r="A186" s="13"/>
      <c r="B186" s="236"/>
      <c r="C186" s="237"/>
      <c r="D186" s="238" t="s">
        <v>135</v>
      </c>
      <c r="E186" s="239" t="s">
        <v>1</v>
      </c>
      <c r="F186" s="240" t="s">
        <v>224</v>
      </c>
      <c r="G186" s="237"/>
      <c r="H186" s="239" t="s">
        <v>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135</v>
      </c>
      <c r="AU186" s="246" t="s">
        <v>88</v>
      </c>
      <c r="AV186" s="13" t="s">
        <v>86</v>
      </c>
      <c r="AW186" s="13" t="s">
        <v>32</v>
      </c>
      <c r="AX186" s="13" t="s">
        <v>78</v>
      </c>
      <c r="AY186" s="246" t="s">
        <v>124</v>
      </c>
    </row>
    <row r="187" s="14" customFormat="1">
      <c r="A187" s="14"/>
      <c r="B187" s="247"/>
      <c r="C187" s="248"/>
      <c r="D187" s="238" t="s">
        <v>135</v>
      </c>
      <c r="E187" s="249" t="s">
        <v>1</v>
      </c>
      <c r="F187" s="250" t="s">
        <v>230</v>
      </c>
      <c r="G187" s="248"/>
      <c r="H187" s="251">
        <v>5.6349999999999998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135</v>
      </c>
      <c r="AU187" s="257" t="s">
        <v>88</v>
      </c>
      <c r="AV187" s="14" t="s">
        <v>88</v>
      </c>
      <c r="AW187" s="14" t="s">
        <v>32</v>
      </c>
      <c r="AX187" s="14" t="s">
        <v>78</v>
      </c>
      <c r="AY187" s="257" t="s">
        <v>124</v>
      </c>
    </row>
    <row r="188" s="14" customFormat="1">
      <c r="A188" s="14"/>
      <c r="B188" s="247"/>
      <c r="C188" s="248"/>
      <c r="D188" s="238" t="s">
        <v>135</v>
      </c>
      <c r="E188" s="249" t="s">
        <v>1</v>
      </c>
      <c r="F188" s="250" t="s">
        <v>231</v>
      </c>
      <c r="G188" s="248"/>
      <c r="H188" s="251">
        <v>0.16900000000000001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135</v>
      </c>
      <c r="AU188" s="257" t="s">
        <v>88</v>
      </c>
      <c r="AV188" s="14" t="s">
        <v>88</v>
      </c>
      <c r="AW188" s="14" t="s">
        <v>32</v>
      </c>
      <c r="AX188" s="14" t="s">
        <v>86</v>
      </c>
      <c r="AY188" s="257" t="s">
        <v>124</v>
      </c>
    </row>
    <row r="189" s="12" customFormat="1" ht="22.8" customHeight="1">
      <c r="A189" s="12"/>
      <c r="B189" s="202"/>
      <c r="C189" s="203"/>
      <c r="D189" s="204" t="s">
        <v>77</v>
      </c>
      <c r="E189" s="216" t="s">
        <v>88</v>
      </c>
      <c r="F189" s="216" t="s">
        <v>232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SUM(P190:P209)</f>
        <v>0</v>
      </c>
      <c r="Q189" s="210"/>
      <c r="R189" s="211">
        <f>SUM(R190:R209)</f>
        <v>144.60998481000001</v>
      </c>
      <c r="S189" s="210"/>
      <c r="T189" s="212">
        <f>SUM(T190:T209)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86</v>
      </c>
      <c r="AT189" s="214" t="s">
        <v>77</v>
      </c>
      <c r="AU189" s="214" t="s">
        <v>86</v>
      </c>
      <c r="AY189" s="213" t="s">
        <v>124</v>
      </c>
      <c r="BK189" s="215">
        <f>SUM(BK190:BK209)</f>
        <v>0</v>
      </c>
    </row>
    <row r="190" s="2" customFormat="1" ht="33" customHeight="1">
      <c r="A190" s="38"/>
      <c r="B190" s="39"/>
      <c r="C190" s="218" t="s">
        <v>233</v>
      </c>
      <c r="D190" s="218" t="s">
        <v>126</v>
      </c>
      <c r="E190" s="219" t="s">
        <v>234</v>
      </c>
      <c r="F190" s="220" t="s">
        <v>235</v>
      </c>
      <c r="G190" s="221" t="s">
        <v>129</v>
      </c>
      <c r="H190" s="222">
        <v>863.53200000000004</v>
      </c>
      <c r="I190" s="223"/>
      <c r="J190" s="224">
        <f>ROUND(I190*H190,2)</f>
        <v>0</v>
      </c>
      <c r="K190" s="220" t="s">
        <v>130</v>
      </c>
      <c r="L190" s="44"/>
      <c r="M190" s="225" t="s">
        <v>1</v>
      </c>
      <c r="N190" s="226" t="s">
        <v>43</v>
      </c>
      <c r="O190" s="91"/>
      <c r="P190" s="227">
        <f>O190*H190</f>
        <v>0</v>
      </c>
      <c r="Q190" s="227">
        <v>0.00031</v>
      </c>
      <c r="R190" s="227">
        <f>Q190*H190</f>
        <v>0.26769492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131</v>
      </c>
      <c r="AT190" s="229" t="s">
        <v>126</v>
      </c>
      <c r="AU190" s="229" t="s">
        <v>88</v>
      </c>
      <c r="AY190" s="17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131</v>
      </c>
      <c r="BM190" s="229" t="s">
        <v>236</v>
      </c>
    </row>
    <row r="191" s="2" customFormat="1">
      <c r="A191" s="38"/>
      <c r="B191" s="39"/>
      <c r="C191" s="40"/>
      <c r="D191" s="231" t="s">
        <v>133</v>
      </c>
      <c r="E191" s="40"/>
      <c r="F191" s="232" t="s">
        <v>237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133</v>
      </c>
      <c r="AU191" s="17" t="s">
        <v>88</v>
      </c>
    </row>
    <row r="192" s="13" customFormat="1">
      <c r="A192" s="13"/>
      <c r="B192" s="236"/>
      <c r="C192" s="237"/>
      <c r="D192" s="238" t="s">
        <v>135</v>
      </c>
      <c r="E192" s="239" t="s">
        <v>1</v>
      </c>
      <c r="F192" s="240" t="s">
        <v>238</v>
      </c>
      <c r="G192" s="237"/>
      <c r="H192" s="239" t="s">
        <v>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135</v>
      </c>
      <c r="AU192" s="246" t="s">
        <v>88</v>
      </c>
      <c r="AV192" s="13" t="s">
        <v>86</v>
      </c>
      <c r="AW192" s="13" t="s">
        <v>32</v>
      </c>
      <c r="AX192" s="13" t="s">
        <v>78</v>
      </c>
      <c r="AY192" s="246" t="s">
        <v>124</v>
      </c>
    </row>
    <row r="193" s="14" customFormat="1">
      <c r="A193" s="14"/>
      <c r="B193" s="247"/>
      <c r="C193" s="248"/>
      <c r="D193" s="238" t="s">
        <v>135</v>
      </c>
      <c r="E193" s="249" t="s">
        <v>1</v>
      </c>
      <c r="F193" s="250" t="s">
        <v>239</v>
      </c>
      <c r="G193" s="248"/>
      <c r="H193" s="251">
        <v>863.53200000000004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135</v>
      </c>
      <c r="AU193" s="257" t="s">
        <v>88</v>
      </c>
      <c r="AV193" s="14" t="s">
        <v>88</v>
      </c>
      <c r="AW193" s="14" t="s">
        <v>32</v>
      </c>
      <c r="AX193" s="14" t="s">
        <v>86</v>
      </c>
      <c r="AY193" s="257" t="s">
        <v>124</v>
      </c>
    </row>
    <row r="194" s="2" customFormat="1" ht="24.15" customHeight="1">
      <c r="A194" s="38"/>
      <c r="B194" s="39"/>
      <c r="C194" s="270" t="s">
        <v>240</v>
      </c>
      <c r="D194" s="270" t="s">
        <v>194</v>
      </c>
      <c r="E194" s="271" t="s">
        <v>241</v>
      </c>
      <c r="F194" s="272" t="s">
        <v>242</v>
      </c>
      <c r="G194" s="273" t="s">
        <v>129</v>
      </c>
      <c r="H194" s="274">
        <v>1022.854</v>
      </c>
      <c r="I194" s="275"/>
      <c r="J194" s="276">
        <f>ROUND(I194*H194,2)</f>
        <v>0</v>
      </c>
      <c r="K194" s="272" t="s">
        <v>130</v>
      </c>
      <c r="L194" s="277"/>
      <c r="M194" s="278" t="s">
        <v>1</v>
      </c>
      <c r="N194" s="279" t="s">
        <v>43</v>
      </c>
      <c r="O194" s="91"/>
      <c r="P194" s="227">
        <f>O194*H194</f>
        <v>0</v>
      </c>
      <c r="Q194" s="227">
        <v>0.00020000000000000001</v>
      </c>
      <c r="R194" s="227">
        <f>Q194*H194</f>
        <v>0.20457080000000003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186</v>
      </c>
      <c r="AT194" s="229" t="s">
        <v>194</v>
      </c>
      <c r="AU194" s="229" t="s">
        <v>88</v>
      </c>
      <c r="AY194" s="17" t="s">
        <v>124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86</v>
      </c>
      <c r="BK194" s="230">
        <f>ROUND(I194*H194,2)</f>
        <v>0</v>
      </c>
      <c r="BL194" s="17" t="s">
        <v>131</v>
      </c>
      <c r="BM194" s="229" t="s">
        <v>243</v>
      </c>
    </row>
    <row r="195" s="14" customFormat="1">
      <c r="A195" s="14"/>
      <c r="B195" s="247"/>
      <c r="C195" s="248"/>
      <c r="D195" s="238" t="s">
        <v>135</v>
      </c>
      <c r="E195" s="249" t="s">
        <v>1</v>
      </c>
      <c r="F195" s="250" t="s">
        <v>244</v>
      </c>
      <c r="G195" s="248"/>
      <c r="H195" s="251">
        <v>1022.854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135</v>
      </c>
      <c r="AU195" s="257" t="s">
        <v>88</v>
      </c>
      <c r="AV195" s="14" t="s">
        <v>88</v>
      </c>
      <c r="AW195" s="14" t="s">
        <v>32</v>
      </c>
      <c r="AX195" s="14" t="s">
        <v>86</v>
      </c>
      <c r="AY195" s="257" t="s">
        <v>124</v>
      </c>
    </row>
    <row r="196" s="2" customFormat="1" ht="37.8" customHeight="1">
      <c r="A196" s="38"/>
      <c r="B196" s="39"/>
      <c r="C196" s="218" t="s">
        <v>245</v>
      </c>
      <c r="D196" s="218" t="s">
        <v>126</v>
      </c>
      <c r="E196" s="219" t="s">
        <v>246</v>
      </c>
      <c r="F196" s="220" t="s">
        <v>247</v>
      </c>
      <c r="G196" s="221" t="s">
        <v>248</v>
      </c>
      <c r="H196" s="222">
        <v>250.833</v>
      </c>
      <c r="I196" s="223"/>
      <c r="J196" s="224">
        <f>ROUND(I196*H196,2)</f>
        <v>0</v>
      </c>
      <c r="K196" s="220" t="s">
        <v>130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0.27411000000000002</v>
      </c>
      <c r="R196" s="227">
        <f>Q196*H196</f>
        <v>68.755833629999998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131</v>
      </c>
      <c r="AT196" s="229" t="s">
        <v>126</v>
      </c>
      <c r="AU196" s="229" t="s">
        <v>88</v>
      </c>
      <c r="AY196" s="17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131</v>
      </c>
      <c r="BM196" s="229" t="s">
        <v>249</v>
      </c>
    </row>
    <row r="197" s="2" customFormat="1">
      <c r="A197" s="38"/>
      <c r="B197" s="39"/>
      <c r="C197" s="40"/>
      <c r="D197" s="231" t="s">
        <v>133</v>
      </c>
      <c r="E197" s="40"/>
      <c r="F197" s="232" t="s">
        <v>250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133</v>
      </c>
      <c r="AU197" s="17" t="s">
        <v>88</v>
      </c>
    </row>
    <row r="198" s="2" customFormat="1">
      <c r="A198" s="38"/>
      <c r="B198" s="39"/>
      <c r="C198" s="40"/>
      <c r="D198" s="238" t="s">
        <v>165</v>
      </c>
      <c r="E198" s="40"/>
      <c r="F198" s="269" t="s">
        <v>251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165</v>
      </c>
      <c r="AU198" s="17" t="s">
        <v>88</v>
      </c>
    </row>
    <row r="199" s="13" customFormat="1">
      <c r="A199" s="13"/>
      <c r="B199" s="236"/>
      <c r="C199" s="237"/>
      <c r="D199" s="238" t="s">
        <v>135</v>
      </c>
      <c r="E199" s="239" t="s">
        <v>1</v>
      </c>
      <c r="F199" s="240" t="s">
        <v>252</v>
      </c>
      <c r="G199" s="237"/>
      <c r="H199" s="239" t="s">
        <v>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135</v>
      </c>
      <c r="AU199" s="246" t="s">
        <v>88</v>
      </c>
      <c r="AV199" s="13" t="s">
        <v>86</v>
      </c>
      <c r="AW199" s="13" t="s">
        <v>32</v>
      </c>
      <c r="AX199" s="13" t="s">
        <v>78</v>
      </c>
      <c r="AY199" s="246" t="s">
        <v>124</v>
      </c>
    </row>
    <row r="200" s="14" customFormat="1">
      <c r="A200" s="14"/>
      <c r="B200" s="247"/>
      <c r="C200" s="248"/>
      <c r="D200" s="238" t="s">
        <v>135</v>
      </c>
      <c r="E200" s="249" t="s">
        <v>1</v>
      </c>
      <c r="F200" s="250" t="s">
        <v>253</v>
      </c>
      <c r="G200" s="248"/>
      <c r="H200" s="251">
        <v>250.833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135</v>
      </c>
      <c r="AU200" s="257" t="s">
        <v>88</v>
      </c>
      <c r="AV200" s="14" t="s">
        <v>88</v>
      </c>
      <c r="AW200" s="14" t="s">
        <v>32</v>
      </c>
      <c r="AX200" s="14" t="s">
        <v>86</v>
      </c>
      <c r="AY200" s="257" t="s">
        <v>124</v>
      </c>
    </row>
    <row r="201" s="2" customFormat="1" ht="44.25" customHeight="1">
      <c r="A201" s="38"/>
      <c r="B201" s="39"/>
      <c r="C201" s="218" t="s">
        <v>254</v>
      </c>
      <c r="D201" s="218" t="s">
        <v>126</v>
      </c>
      <c r="E201" s="219" t="s">
        <v>255</v>
      </c>
      <c r="F201" s="220" t="s">
        <v>256</v>
      </c>
      <c r="G201" s="221" t="s">
        <v>248</v>
      </c>
      <c r="H201" s="222">
        <v>275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43</v>
      </c>
      <c r="O201" s="91"/>
      <c r="P201" s="227">
        <f>O201*H201</f>
        <v>0</v>
      </c>
      <c r="Q201" s="227">
        <v>0.27411000000000002</v>
      </c>
      <c r="R201" s="227">
        <f>Q201*H201</f>
        <v>75.380250000000004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131</v>
      </c>
      <c r="AT201" s="229" t="s">
        <v>126</v>
      </c>
      <c r="AU201" s="229" t="s">
        <v>88</v>
      </c>
      <c r="AY201" s="17" t="s">
        <v>124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86</v>
      </c>
      <c r="BK201" s="230">
        <f>ROUND(I201*H201,2)</f>
        <v>0</v>
      </c>
      <c r="BL201" s="17" t="s">
        <v>131</v>
      </c>
      <c r="BM201" s="229" t="s">
        <v>257</v>
      </c>
    </row>
    <row r="202" s="2" customFormat="1">
      <c r="A202" s="38"/>
      <c r="B202" s="39"/>
      <c r="C202" s="40"/>
      <c r="D202" s="238" t="s">
        <v>258</v>
      </c>
      <c r="E202" s="40"/>
      <c r="F202" s="280" t="s">
        <v>259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258</v>
      </c>
      <c r="AU202" s="17" t="s">
        <v>88</v>
      </c>
    </row>
    <row r="203" s="2" customFormat="1">
      <c r="A203" s="38"/>
      <c r="B203" s="39"/>
      <c r="C203" s="40"/>
      <c r="D203" s="238" t="s">
        <v>165</v>
      </c>
      <c r="E203" s="40"/>
      <c r="F203" s="269" t="s">
        <v>260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165</v>
      </c>
      <c r="AU203" s="17" t="s">
        <v>88</v>
      </c>
    </row>
    <row r="204" s="2" customFormat="1" ht="24.15" customHeight="1">
      <c r="A204" s="38"/>
      <c r="B204" s="39"/>
      <c r="C204" s="218" t="s">
        <v>261</v>
      </c>
      <c r="D204" s="218" t="s">
        <v>126</v>
      </c>
      <c r="E204" s="219" t="s">
        <v>262</v>
      </c>
      <c r="F204" s="220" t="s">
        <v>263</v>
      </c>
      <c r="G204" s="221" t="s">
        <v>129</v>
      </c>
      <c r="H204" s="222">
        <v>4.3390000000000004</v>
      </c>
      <c r="I204" s="223"/>
      <c r="J204" s="224">
        <f>ROUND(I204*H204,2)</f>
        <v>0</v>
      </c>
      <c r="K204" s="220" t="s">
        <v>130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0.00013999999999999999</v>
      </c>
      <c r="R204" s="227">
        <f>Q204*H204</f>
        <v>0.00060745999999999999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131</v>
      </c>
      <c r="AT204" s="229" t="s">
        <v>126</v>
      </c>
      <c r="AU204" s="229" t="s">
        <v>88</v>
      </c>
      <c r="AY204" s="17" t="s">
        <v>124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131</v>
      </c>
      <c r="BM204" s="229" t="s">
        <v>264</v>
      </c>
    </row>
    <row r="205" s="2" customFormat="1">
      <c r="A205" s="38"/>
      <c r="B205" s="39"/>
      <c r="C205" s="40"/>
      <c r="D205" s="231" t="s">
        <v>133</v>
      </c>
      <c r="E205" s="40"/>
      <c r="F205" s="232" t="s">
        <v>265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133</v>
      </c>
      <c r="AU205" s="17" t="s">
        <v>88</v>
      </c>
    </row>
    <row r="206" s="13" customFormat="1">
      <c r="A206" s="13"/>
      <c r="B206" s="236"/>
      <c r="C206" s="237"/>
      <c r="D206" s="238" t="s">
        <v>135</v>
      </c>
      <c r="E206" s="239" t="s">
        <v>1</v>
      </c>
      <c r="F206" s="240" t="s">
        <v>266</v>
      </c>
      <c r="G206" s="237"/>
      <c r="H206" s="239" t="s">
        <v>1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135</v>
      </c>
      <c r="AU206" s="246" t="s">
        <v>88</v>
      </c>
      <c r="AV206" s="13" t="s">
        <v>86</v>
      </c>
      <c r="AW206" s="13" t="s">
        <v>32</v>
      </c>
      <c r="AX206" s="13" t="s">
        <v>78</v>
      </c>
      <c r="AY206" s="246" t="s">
        <v>124</v>
      </c>
    </row>
    <row r="207" s="14" customFormat="1">
      <c r="A207" s="14"/>
      <c r="B207" s="247"/>
      <c r="C207" s="248"/>
      <c r="D207" s="238" t="s">
        <v>135</v>
      </c>
      <c r="E207" s="249" t="s">
        <v>1</v>
      </c>
      <c r="F207" s="250" t="s">
        <v>267</v>
      </c>
      <c r="G207" s="248"/>
      <c r="H207" s="251">
        <v>4.3390000000000004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135</v>
      </c>
      <c r="AU207" s="257" t="s">
        <v>88</v>
      </c>
      <c r="AV207" s="14" t="s">
        <v>88</v>
      </c>
      <c r="AW207" s="14" t="s">
        <v>32</v>
      </c>
      <c r="AX207" s="14" t="s">
        <v>86</v>
      </c>
      <c r="AY207" s="257" t="s">
        <v>124</v>
      </c>
    </row>
    <row r="208" s="2" customFormat="1" ht="24.15" customHeight="1">
      <c r="A208" s="38"/>
      <c r="B208" s="39"/>
      <c r="C208" s="270" t="s">
        <v>268</v>
      </c>
      <c r="D208" s="270" t="s">
        <v>194</v>
      </c>
      <c r="E208" s="271" t="s">
        <v>241</v>
      </c>
      <c r="F208" s="272" t="s">
        <v>242</v>
      </c>
      <c r="G208" s="273" t="s">
        <v>129</v>
      </c>
      <c r="H208" s="274">
        <v>5.1399999999999997</v>
      </c>
      <c r="I208" s="275"/>
      <c r="J208" s="276">
        <f>ROUND(I208*H208,2)</f>
        <v>0</v>
      </c>
      <c r="K208" s="272" t="s">
        <v>130</v>
      </c>
      <c r="L208" s="277"/>
      <c r="M208" s="278" t="s">
        <v>1</v>
      </c>
      <c r="N208" s="279" t="s">
        <v>43</v>
      </c>
      <c r="O208" s="91"/>
      <c r="P208" s="227">
        <f>O208*H208</f>
        <v>0</v>
      </c>
      <c r="Q208" s="227">
        <v>0.00020000000000000001</v>
      </c>
      <c r="R208" s="227">
        <f>Q208*H208</f>
        <v>0.0010280000000000001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186</v>
      </c>
      <c r="AT208" s="229" t="s">
        <v>194</v>
      </c>
      <c r="AU208" s="229" t="s">
        <v>88</v>
      </c>
      <c r="AY208" s="17" t="s">
        <v>124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131</v>
      </c>
      <c r="BM208" s="229" t="s">
        <v>269</v>
      </c>
    </row>
    <row r="209" s="14" customFormat="1">
      <c r="A209" s="14"/>
      <c r="B209" s="247"/>
      <c r="C209" s="248"/>
      <c r="D209" s="238" t="s">
        <v>135</v>
      </c>
      <c r="E209" s="249" t="s">
        <v>1</v>
      </c>
      <c r="F209" s="250" t="s">
        <v>270</v>
      </c>
      <c r="G209" s="248"/>
      <c r="H209" s="251">
        <v>5.1399999999999997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135</v>
      </c>
      <c r="AU209" s="257" t="s">
        <v>88</v>
      </c>
      <c r="AV209" s="14" t="s">
        <v>88</v>
      </c>
      <c r="AW209" s="14" t="s">
        <v>32</v>
      </c>
      <c r="AX209" s="14" t="s">
        <v>86</v>
      </c>
      <c r="AY209" s="257" t="s">
        <v>124</v>
      </c>
    </row>
    <row r="210" s="12" customFormat="1" ht="22.8" customHeight="1">
      <c r="A210" s="12"/>
      <c r="B210" s="202"/>
      <c r="C210" s="203"/>
      <c r="D210" s="204" t="s">
        <v>77</v>
      </c>
      <c r="E210" s="216" t="s">
        <v>167</v>
      </c>
      <c r="F210" s="216" t="s">
        <v>271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SUM(P211:P256)</f>
        <v>0</v>
      </c>
      <c r="Q210" s="210"/>
      <c r="R210" s="211">
        <f>SUM(R211:R256)</f>
        <v>1869.22703389</v>
      </c>
      <c r="S210" s="210"/>
      <c r="T210" s="212">
        <f>SUM(T211:T256)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86</v>
      </c>
      <c r="AT210" s="214" t="s">
        <v>77</v>
      </c>
      <c r="AU210" s="214" t="s">
        <v>86</v>
      </c>
      <c r="AY210" s="213" t="s">
        <v>124</v>
      </c>
      <c r="BK210" s="215">
        <f>SUM(BK211:BK256)</f>
        <v>0</v>
      </c>
    </row>
    <row r="211" s="2" customFormat="1" ht="37.8" customHeight="1">
      <c r="A211" s="38"/>
      <c r="B211" s="39"/>
      <c r="C211" s="218" t="s">
        <v>7</v>
      </c>
      <c r="D211" s="218" t="s">
        <v>126</v>
      </c>
      <c r="E211" s="219" t="s">
        <v>272</v>
      </c>
      <c r="F211" s="220" t="s">
        <v>273</v>
      </c>
      <c r="G211" s="221" t="s">
        <v>129</v>
      </c>
      <c r="H211" s="222">
        <v>2349.0050000000001</v>
      </c>
      <c r="I211" s="223"/>
      <c r="J211" s="224">
        <f>ROUND(I211*H211,2)</f>
        <v>0</v>
      </c>
      <c r="K211" s="220" t="s">
        <v>130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131</v>
      </c>
      <c r="AT211" s="229" t="s">
        <v>126</v>
      </c>
      <c r="AU211" s="229" t="s">
        <v>88</v>
      </c>
      <c r="AY211" s="17" t="s">
        <v>124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86</v>
      </c>
      <c r="BK211" s="230">
        <f>ROUND(I211*H211,2)</f>
        <v>0</v>
      </c>
      <c r="BL211" s="17" t="s">
        <v>131</v>
      </c>
      <c r="BM211" s="229" t="s">
        <v>274</v>
      </c>
    </row>
    <row r="212" s="2" customFormat="1">
      <c r="A212" s="38"/>
      <c r="B212" s="39"/>
      <c r="C212" s="40"/>
      <c r="D212" s="231" t="s">
        <v>133</v>
      </c>
      <c r="E212" s="40"/>
      <c r="F212" s="232" t="s">
        <v>275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133</v>
      </c>
      <c r="AU212" s="17" t="s">
        <v>88</v>
      </c>
    </row>
    <row r="213" s="13" customFormat="1">
      <c r="A213" s="13"/>
      <c r="B213" s="236"/>
      <c r="C213" s="237"/>
      <c r="D213" s="238" t="s">
        <v>135</v>
      </c>
      <c r="E213" s="239" t="s">
        <v>1</v>
      </c>
      <c r="F213" s="240" t="s">
        <v>276</v>
      </c>
      <c r="G213" s="237"/>
      <c r="H213" s="239" t="s">
        <v>1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135</v>
      </c>
      <c r="AU213" s="246" t="s">
        <v>88</v>
      </c>
      <c r="AV213" s="13" t="s">
        <v>86</v>
      </c>
      <c r="AW213" s="13" t="s">
        <v>32</v>
      </c>
      <c r="AX213" s="13" t="s">
        <v>78</v>
      </c>
      <c r="AY213" s="246" t="s">
        <v>124</v>
      </c>
    </row>
    <row r="214" s="14" customFormat="1">
      <c r="A214" s="14"/>
      <c r="B214" s="247"/>
      <c r="C214" s="248"/>
      <c r="D214" s="238" t="s">
        <v>135</v>
      </c>
      <c r="E214" s="249" t="s">
        <v>1</v>
      </c>
      <c r="F214" s="250" t="s">
        <v>277</v>
      </c>
      <c r="G214" s="248"/>
      <c r="H214" s="251">
        <v>2349.0050000000001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135</v>
      </c>
      <c r="AU214" s="257" t="s">
        <v>88</v>
      </c>
      <c r="AV214" s="14" t="s">
        <v>88</v>
      </c>
      <c r="AW214" s="14" t="s">
        <v>32</v>
      </c>
      <c r="AX214" s="14" t="s">
        <v>86</v>
      </c>
      <c r="AY214" s="257" t="s">
        <v>124</v>
      </c>
    </row>
    <row r="215" s="2" customFormat="1" ht="21.75" customHeight="1">
      <c r="A215" s="38"/>
      <c r="B215" s="39"/>
      <c r="C215" s="270" t="s">
        <v>278</v>
      </c>
      <c r="D215" s="270" t="s">
        <v>194</v>
      </c>
      <c r="E215" s="271" t="s">
        <v>279</v>
      </c>
      <c r="F215" s="272" t="s">
        <v>280</v>
      </c>
      <c r="G215" s="273" t="s">
        <v>221</v>
      </c>
      <c r="H215" s="274">
        <v>100.096</v>
      </c>
      <c r="I215" s="275"/>
      <c r="J215" s="276">
        <f>ROUND(I215*H215,2)</f>
        <v>0</v>
      </c>
      <c r="K215" s="272" t="s">
        <v>130</v>
      </c>
      <c r="L215" s="277"/>
      <c r="M215" s="278" t="s">
        <v>1</v>
      </c>
      <c r="N215" s="279" t="s">
        <v>43</v>
      </c>
      <c r="O215" s="91"/>
      <c r="P215" s="227">
        <f>O215*H215</f>
        <v>0</v>
      </c>
      <c r="Q215" s="227">
        <v>1</v>
      </c>
      <c r="R215" s="227">
        <f>Q215*H215</f>
        <v>100.096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186</v>
      </c>
      <c r="AT215" s="229" t="s">
        <v>194</v>
      </c>
      <c r="AU215" s="229" t="s">
        <v>88</v>
      </c>
      <c r="AY215" s="17" t="s">
        <v>124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86</v>
      </c>
      <c r="BK215" s="230">
        <f>ROUND(I215*H215,2)</f>
        <v>0</v>
      </c>
      <c r="BL215" s="17" t="s">
        <v>131</v>
      </c>
      <c r="BM215" s="229" t="s">
        <v>281</v>
      </c>
    </row>
    <row r="216" s="13" customFormat="1">
      <c r="A216" s="13"/>
      <c r="B216" s="236"/>
      <c r="C216" s="237"/>
      <c r="D216" s="238" t="s">
        <v>135</v>
      </c>
      <c r="E216" s="239" t="s">
        <v>1</v>
      </c>
      <c r="F216" s="240" t="s">
        <v>282</v>
      </c>
      <c r="G216" s="237"/>
      <c r="H216" s="239" t="s">
        <v>1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135</v>
      </c>
      <c r="AU216" s="246" t="s">
        <v>88</v>
      </c>
      <c r="AV216" s="13" t="s">
        <v>86</v>
      </c>
      <c r="AW216" s="13" t="s">
        <v>32</v>
      </c>
      <c r="AX216" s="13" t="s">
        <v>78</v>
      </c>
      <c r="AY216" s="246" t="s">
        <v>124</v>
      </c>
    </row>
    <row r="217" s="13" customFormat="1">
      <c r="A217" s="13"/>
      <c r="B217" s="236"/>
      <c r="C217" s="237"/>
      <c r="D217" s="238" t="s">
        <v>135</v>
      </c>
      <c r="E217" s="239" t="s">
        <v>1</v>
      </c>
      <c r="F217" s="240" t="s">
        <v>283</v>
      </c>
      <c r="G217" s="237"/>
      <c r="H217" s="239" t="s">
        <v>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135</v>
      </c>
      <c r="AU217" s="246" t="s">
        <v>88</v>
      </c>
      <c r="AV217" s="13" t="s">
        <v>86</v>
      </c>
      <c r="AW217" s="13" t="s">
        <v>32</v>
      </c>
      <c r="AX217" s="13" t="s">
        <v>78</v>
      </c>
      <c r="AY217" s="246" t="s">
        <v>124</v>
      </c>
    </row>
    <row r="218" s="14" customFormat="1">
      <c r="A218" s="14"/>
      <c r="B218" s="247"/>
      <c r="C218" s="248"/>
      <c r="D218" s="238" t="s">
        <v>135</v>
      </c>
      <c r="E218" s="249" t="s">
        <v>1</v>
      </c>
      <c r="F218" s="250" t="s">
        <v>284</v>
      </c>
      <c r="G218" s="248"/>
      <c r="H218" s="251">
        <v>100.096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135</v>
      </c>
      <c r="AU218" s="257" t="s">
        <v>88</v>
      </c>
      <c r="AV218" s="14" t="s">
        <v>88</v>
      </c>
      <c r="AW218" s="14" t="s">
        <v>32</v>
      </c>
      <c r="AX218" s="14" t="s">
        <v>86</v>
      </c>
      <c r="AY218" s="257" t="s">
        <v>124</v>
      </c>
    </row>
    <row r="219" s="2" customFormat="1" ht="24.15" customHeight="1">
      <c r="A219" s="38"/>
      <c r="B219" s="39"/>
      <c r="C219" s="218" t="s">
        <v>285</v>
      </c>
      <c r="D219" s="218" t="s">
        <v>126</v>
      </c>
      <c r="E219" s="219" t="s">
        <v>286</v>
      </c>
      <c r="F219" s="220" t="s">
        <v>287</v>
      </c>
      <c r="G219" s="221" t="s">
        <v>129</v>
      </c>
      <c r="H219" s="222">
        <v>8</v>
      </c>
      <c r="I219" s="223"/>
      <c r="J219" s="224">
        <f>ROUND(I219*H219,2)</f>
        <v>0</v>
      </c>
      <c r="K219" s="220" t="s">
        <v>130</v>
      </c>
      <c r="L219" s="44"/>
      <c r="M219" s="225" t="s">
        <v>1</v>
      </c>
      <c r="N219" s="226" t="s">
        <v>43</v>
      </c>
      <c r="O219" s="91"/>
      <c r="P219" s="227">
        <f>O219*H219</f>
        <v>0</v>
      </c>
      <c r="Q219" s="227">
        <v>0.38700000000000001</v>
      </c>
      <c r="R219" s="227">
        <f>Q219*H219</f>
        <v>3.0960000000000001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131</v>
      </c>
      <c r="AT219" s="229" t="s">
        <v>126</v>
      </c>
      <c r="AU219" s="229" t="s">
        <v>88</v>
      </c>
      <c r="AY219" s="17" t="s">
        <v>124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86</v>
      </c>
      <c r="BK219" s="230">
        <f>ROUND(I219*H219,2)</f>
        <v>0</v>
      </c>
      <c r="BL219" s="17" t="s">
        <v>131</v>
      </c>
      <c r="BM219" s="229" t="s">
        <v>288</v>
      </c>
    </row>
    <row r="220" s="2" customFormat="1">
      <c r="A220" s="38"/>
      <c r="B220" s="39"/>
      <c r="C220" s="40"/>
      <c r="D220" s="231" t="s">
        <v>133</v>
      </c>
      <c r="E220" s="40"/>
      <c r="F220" s="232" t="s">
        <v>289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133</v>
      </c>
      <c r="AU220" s="17" t="s">
        <v>88</v>
      </c>
    </row>
    <row r="221" s="13" customFormat="1">
      <c r="A221" s="13"/>
      <c r="B221" s="236"/>
      <c r="C221" s="237"/>
      <c r="D221" s="238" t="s">
        <v>135</v>
      </c>
      <c r="E221" s="239" t="s">
        <v>1</v>
      </c>
      <c r="F221" s="240" t="s">
        <v>290</v>
      </c>
      <c r="G221" s="237"/>
      <c r="H221" s="239" t="s">
        <v>1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135</v>
      </c>
      <c r="AU221" s="246" t="s">
        <v>88</v>
      </c>
      <c r="AV221" s="13" t="s">
        <v>86</v>
      </c>
      <c r="AW221" s="13" t="s">
        <v>32</v>
      </c>
      <c r="AX221" s="13" t="s">
        <v>78</v>
      </c>
      <c r="AY221" s="246" t="s">
        <v>124</v>
      </c>
    </row>
    <row r="222" s="14" customFormat="1">
      <c r="A222" s="14"/>
      <c r="B222" s="247"/>
      <c r="C222" s="248"/>
      <c r="D222" s="238" t="s">
        <v>135</v>
      </c>
      <c r="E222" s="249" t="s">
        <v>1</v>
      </c>
      <c r="F222" s="250" t="s">
        <v>291</v>
      </c>
      <c r="G222" s="248"/>
      <c r="H222" s="251">
        <v>8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135</v>
      </c>
      <c r="AU222" s="257" t="s">
        <v>88</v>
      </c>
      <c r="AV222" s="14" t="s">
        <v>88</v>
      </c>
      <c r="AW222" s="14" t="s">
        <v>32</v>
      </c>
      <c r="AX222" s="14" t="s">
        <v>86</v>
      </c>
      <c r="AY222" s="257" t="s">
        <v>124</v>
      </c>
    </row>
    <row r="223" s="2" customFormat="1" ht="21.75" customHeight="1">
      <c r="A223" s="38"/>
      <c r="B223" s="39"/>
      <c r="C223" s="218" t="s">
        <v>292</v>
      </c>
      <c r="D223" s="218" t="s">
        <v>126</v>
      </c>
      <c r="E223" s="219" t="s">
        <v>293</v>
      </c>
      <c r="F223" s="220" t="s">
        <v>294</v>
      </c>
      <c r="G223" s="221" t="s">
        <v>129</v>
      </c>
      <c r="H223" s="222">
        <v>21.724</v>
      </c>
      <c r="I223" s="223"/>
      <c r="J223" s="224">
        <f>ROUND(I223*H223,2)</f>
        <v>0</v>
      </c>
      <c r="K223" s="220" t="s">
        <v>130</v>
      </c>
      <c r="L223" s="44"/>
      <c r="M223" s="225" t="s">
        <v>1</v>
      </c>
      <c r="N223" s="226" t="s">
        <v>43</v>
      </c>
      <c r="O223" s="91"/>
      <c r="P223" s="227">
        <f>O223*H223</f>
        <v>0</v>
      </c>
      <c r="Q223" s="227">
        <v>0.34499999999999997</v>
      </c>
      <c r="R223" s="227">
        <f>Q223*H223</f>
        <v>7.4947799999999996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131</v>
      </c>
      <c r="AT223" s="229" t="s">
        <v>126</v>
      </c>
      <c r="AU223" s="229" t="s">
        <v>88</v>
      </c>
      <c r="AY223" s="17" t="s">
        <v>124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86</v>
      </c>
      <c r="BK223" s="230">
        <f>ROUND(I223*H223,2)</f>
        <v>0</v>
      </c>
      <c r="BL223" s="17" t="s">
        <v>131</v>
      </c>
      <c r="BM223" s="229" t="s">
        <v>295</v>
      </c>
    </row>
    <row r="224" s="2" customFormat="1">
      <c r="A224" s="38"/>
      <c r="B224" s="39"/>
      <c r="C224" s="40"/>
      <c r="D224" s="231" t="s">
        <v>133</v>
      </c>
      <c r="E224" s="40"/>
      <c r="F224" s="232" t="s">
        <v>296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133</v>
      </c>
      <c r="AU224" s="17" t="s">
        <v>88</v>
      </c>
    </row>
    <row r="225" s="13" customFormat="1">
      <c r="A225" s="13"/>
      <c r="B225" s="236"/>
      <c r="C225" s="237"/>
      <c r="D225" s="238" t="s">
        <v>135</v>
      </c>
      <c r="E225" s="239" t="s">
        <v>1</v>
      </c>
      <c r="F225" s="240" t="s">
        <v>297</v>
      </c>
      <c r="G225" s="237"/>
      <c r="H225" s="239" t="s">
        <v>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135</v>
      </c>
      <c r="AU225" s="246" t="s">
        <v>88</v>
      </c>
      <c r="AV225" s="13" t="s">
        <v>86</v>
      </c>
      <c r="AW225" s="13" t="s">
        <v>32</v>
      </c>
      <c r="AX225" s="13" t="s">
        <v>78</v>
      </c>
      <c r="AY225" s="246" t="s">
        <v>124</v>
      </c>
    </row>
    <row r="226" s="14" customFormat="1">
      <c r="A226" s="14"/>
      <c r="B226" s="247"/>
      <c r="C226" s="248"/>
      <c r="D226" s="238" t="s">
        <v>135</v>
      </c>
      <c r="E226" s="249" t="s">
        <v>1</v>
      </c>
      <c r="F226" s="250" t="s">
        <v>298</v>
      </c>
      <c r="G226" s="248"/>
      <c r="H226" s="251">
        <v>21.724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135</v>
      </c>
      <c r="AU226" s="257" t="s">
        <v>88</v>
      </c>
      <c r="AV226" s="14" t="s">
        <v>88</v>
      </c>
      <c r="AW226" s="14" t="s">
        <v>32</v>
      </c>
      <c r="AX226" s="14" t="s">
        <v>86</v>
      </c>
      <c r="AY226" s="257" t="s">
        <v>124</v>
      </c>
    </row>
    <row r="227" s="2" customFormat="1" ht="21.75" customHeight="1">
      <c r="A227" s="38"/>
      <c r="B227" s="39"/>
      <c r="C227" s="218" t="s">
        <v>299</v>
      </c>
      <c r="D227" s="218" t="s">
        <v>126</v>
      </c>
      <c r="E227" s="219" t="s">
        <v>300</v>
      </c>
      <c r="F227" s="220" t="s">
        <v>301</v>
      </c>
      <c r="G227" s="221" t="s">
        <v>129</v>
      </c>
      <c r="H227" s="222">
        <v>61.093000000000004</v>
      </c>
      <c r="I227" s="223"/>
      <c r="J227" s="224">
        <f>ROUND(I227*H227,2)</f>
        <v>0</v>
      </c>
      <c r="K227" s="220" t="s">
        <v>130</v>
      </c>
      <c r="L227" s="44"/>
      <c r="M227" s="225" t="s">
        <v>1</v>
      </c>
      <c r="N227" s="226" t="s">
        <v>43</v>
      </c>
      <c r="O227" s="91"/>
      <c r="P227" s="227">
        <f>O227*H227</f>
        <v>0</v>
      </c>
      <c r="Q227" s="227">
        <v>0.57499999999999996</v>
      </c>
      <c r="R227" s="227">
        <f>Q227*H227</f>
        <v>35.128475000000002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131</v>
      </c>
      <c r="AT227" s="229" t="s">
        <v>126</v>
      </c>
      <c r="AU227" s="229" t="s">
        <v>88</v>
      </c>
      <c r="AY227" s="17" t="s">
        <v>124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86</v>
      </c>
      <c r="BK227" s="230">
        <f>ROUND(I227*H227,2)</f>
        <v>0</v>
      </c>
      <c r="BL227" s="17" t="s">
        <v>131</v>
      </c>
      <c r="BM227" s="229" t="s">
        <v>302</v>
      </c>
    </row>
    <row r="228" s="2" customFormat="1">
      <c r="A228" s="38"/>
      <c r="B228" s="39"/>
      <c r="C228" s="40"/>
      <c r="D228" s="231" t="s">
        <v>133</v>
      </c>
      <c r="E228" s="40"/>
      <c r="F228" s="232" t="s">
        <v>303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133</v>
      </c>
      <c r="AU228" s="17" t="s">
        <v>88</v>
      </c>
    </row>
    <row r="229" s="13" customFormat="1">
      <c r="A229" s="13"/>
      <c r="B229" s="236"/>
      <c r="C229" s="237"/>
      <c r="D229" s="238" t="s">
        <v>135</v>
      </c>
      <c r="E229" s="239" t="s">
        <v>1</v>
      </c>
      <c r="F229" s="240" t="s">
        <v>304</v>
      </c>
      <c r="G229" s="237"/>
      <c r="H229" s="239" t="s">
        <v>1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135</v>
      </c>
      <c r="AU229" s="246" t="s">
        <v>88</v>
      </c>
      <c r="AV229" s="13" t="s">
        <v>86</v>
      </c>
      <c r="AW229" s="13" t="s">
        <v>32</v>
      </c>
      <c r="AX229" s="13" t="s">
        <v>78</v>
      </c>
      <c r="AY229" s="246" t="s">
        <v>124</v>
      </c>
    </row>
    <row r="230" s="14" customFormat="1">
      <c r="A230" s="14"/>
      <c r="B230" s="247"/>
      <c r="C230" s="248"/>
      <c r="D230" s="238" t="s">
        <v>135</v>
      </c>
      <c r="E230" s="249" t="s">
        <v>1</v>
      </c>
      <c r="F230" s="250" t="s">
        <v>305</v>
      </c>
      <c r="G230" s="248"/>
      <c r="H230" s="251">
        <v>61.093000000000004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135</v>
      </c>
      <c r="AU230" s="257" t="s">
        <v>88</v>
      </c>
      <c r="AV230" s="14" t="s">
        <v>88</v>
      </c>
      <c r="AW230" s="14" t="s">
        <v>32</v>
      </c>
      <c r="AX230" s="14" t="s">
        <v>86</v>
      </c>
      <c r="AY230" s="257" t="s">
        <v>124</v>
      </c>
    </row>
    <row r="231" s="2" customFormat="1" ht="21.75" customHeight="1">
      <c r="A231" s="38"/>
      <c r="B231" s="39"/>
      <c r="C231" s="218" t="s">
        <v>306</v>
      </c>
      <c r="D231" s="218" t="s">
        <v>126</v>
      </c>
      <c r="E231" s="219" t="s">
        <v>307</v>
      </c>
      <c r="F231" s="220" t="s">
        <v>308</v>
      </c>
      <c r="G231" s="221" t="s">
        <v>129</v>
      </c>
      <c r="H231" s="222">
        <v>4466.8760000000002</v>
      </c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43</v>
      </c>
      <c r="O231" s="91"/>
      <c r="P231" s="227">
        <f>O231*H231</f>
        <v>0</v>
      </c>
      <c r="Q231" s="227">
        <v>0.23999999999999999</v>
      </c>
      <c r="R231" s="227">
        <f>Q231*H231</f>
        <v>1072.05024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131</v>
      </c>
      <c r="AT231" s="229" t="s">
        <v>126</v>
      </c>
      <c r="AU231" s="229" t="s">
        <v>88</v>
      </c>
      <c r="AY231" s="17" t="s">
        <v>124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86</v>
      </c>
      <c r="BK231" s="230">
        <f>ROUND(I231*H231,2)</f>
        <v>0</v>
      </c>
      <c r="BL231" s="17" t="s">
        <v>131</v>
      </c>
      <c r="BM231" s="229" t="s">
        <v>309</v>
      </c>
    </row>
    <row r="232" s="13" customFormat="1">
      <c r="A232" s="13"/>
      <c r="B232" s="236"/>
      <c r="C232" s="237"/>
      <c r="D232" s="238" t="s">
        <v>135</v>
      </c>
      <c r="E232" s="239" t="s">
        <v>1</v>
      </c>
      <c r="F232" s="240" t="s">
        <v>310</v>
      </c>
      <c r="G232" s="237"/>
      <c r="H232" s="239" t="s">
        <v>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135</v>
      </c>
      <c r="AU232" s="246" t="s">
        <v>88</v>
      </c>
      <c r="AV232" s="13" t="s">
        <v>86</v>
      </c>
      <c r="AW232" s="13" t="s">
        <v>32</v>
      </c>
      <c r="AX232" s="13" t="s">
        <v>78</v>
      </c>
      <c r="AY232" s="246" t="s">
        <v>124</v>
      </c>
    </row>
    <row r="233" s="14" customFormat="1">
      <c r="A233" s="14"/>
      <c r="B233" s="247"/>
      <c r="C233" s="248"/>
      <c r="D233" s="238" t="s">
        <v>135</v>
      </c>
      <c r="E233" s="249" t="s">
        <v>1</v>
      </c>
      <c r="F233" s="250" t="s">
        <v>311</v>
      </c>
      <c r="G233" s="248"/>
      <c r="H233" s="251">
        <v>2178.9639999999999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135</v>
      </c>
      <c r="AU233" s="257" t="s">
        <v>88</v>
      </c>
      <c r="AV233" s="14" t="s">
        <v>88</v>
      </c>
      <c r="AW233" s="14" t="s">
        <v>32</v>
      </c>
      <c r="AX233" s="14" t="s">
        <v>78</v>
      </c>
      <c r="AY233" s="257" t="s">
        <v>124</v>
      </c>
    </row>
    <row r="234" s="13" customFormat="1">
      <c r="A234" s="13"/>
      <c r="B234" s="236"/>
      <c r="C234" s="237"/>
      <c r="D234" s="238" t="s">
        <v>135</v>
      </c>
      <c r="E234" s="239" t="s">
        <v>1</v>
      </c>
      <c r="F234" s="240" t="s">
        <v>312</v>
      </c>
      <c r="G234" s="237"/>
      <c r="H234" s="239" t="s">
        <v>1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135</v>
      </c>
      <c r="AU234" s="246" t="s">
        <v>88</v>
      </c>
      <c r="AV234" s="13" t="s">
        <v>86</v>
      </c>
      <c r="AW234" s="13" t="s">
        <v>32</v>
      </c>
      <c r="AX234" s="13" t="s">
        <v>78</v>
      </c>
      <c r="AY234" s="246" t="s">
        <v>124</v>
      </c>
    </row>
    <row r="235" s="14" customFormat="1">
      <c r="A235" s="14"/>
      <c r="B235" s="247"/>
      <c r="C235" s="248"/>
      <c r="D235" s="238" t="s">
        <v>135</v>
      </c>
      <c r="E235" s="249" t="s">
        <v>1</v>
      </c>
      <c r="F235" s="250" t="s">
        <v>313</v>
      </c>
      <c r="G235" s="248"/>
      <c r="H235" s="251">
        <v>2287.9119999999998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135</v>
      </c>
      <c r="AU235" s="257" t="s">
        <v>88</v>
      </c>
      <c r="AV235" s="14" t="s">
        <v>88</v>
      </c>
      <c r="AW235" s="14" t="s">
        <v>32</v>
      </c>
      <c r="AX235" s="14" t="s">
        <v>78</v>
      </c>
      <c r="AY235" s="257" t="s">
        <v>124</v>
      </c>
    </row>
    <row r="236" s="15" customFormat="1">
      <c r="A236" s="15"/>
      <c r="B236" s="258"/>
      <c r="C236" s="259"/>
      <c r="D236" s="238" t="s">
        <v>135</v>
      </c>
      <c r="E236" s="260" t="s">
        <v>1</v>
      </c>
      <c r="F236" s="261" t="s">
        <v>140</v>
      </c>
      <c r="G236" s="259"/>
      <c r="H236" s="262">
        <v>4466.8760000000002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8" t="s">
        <v>135</v>
      </c>
      <c r="AU236" s="268" t="s">
        <v>88</v>
      </c>
      <c r="AV236" s="15" t="s">
        <v>131</v>
      </c>
      <c r="AW236" s="15" t="s">
        <v>32</v>
      </c>
      <c r="AX236" s="15" t="s">
        <v>86</v>
      </c>
      <c r="AY236" s="268" t="s">
        <v>124</v>
      </c>
    </row>
    <row r="237" s="2" customFormat="1" ht="21.75" customHeight="1">
      <c r="A237" s="38"/>
      <c r="B237" s="39"/>
      <c r="C237" s="218" t="s">
        <v>314</v>
      </c>
      <c r="D237" s="218" t="s">
        <v>126</v>
      </c>
      <c r="E237" s="219" t="s">
        <v>315</v>
      </c>
      <c r="F237" s="220" t="s">
        <v>316</v>
      </c>
      <c r="G237" s="221" t="s">
        <v>129</v>
      </c>
      <c r="H237" s="222">
        <v>256.98500000000001</v>
      </c>
      <c r="I237" s="223"/>
      <c r="J237" s="224">
        <f>ROUND(I237*H237,2)</f>
        <v>0</v>
      </c>
      <c r="K237" s="220" t="s">
        <v>130</v>
      </c>
      <c r="L237" s="44"/>
      <c r="M237" s="225" t="s">
        <v>1</v>
      </c>
      <c r="N237" s="226" t="s">
        <v>43</v>
      </c>
      <c r="O237" s="91"/>
      <c r="P237" s="227">
        <f>O237*H237</f>
        <v>0</v>
      </c>
      <c r="Q237" s="227">
        <v>0.32400000000000001</v>
      </c>
      <c r="R237" s="227">
        <f>Q237*H237</f>
        <v>83.263140000000007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131</v>
      </c>
      <c r="AT237" s="229" t="s">
        <v>126</v>
      </c>
      <c r="AU237" s="229" t="s">
        <v>88</v>
      </c>
      <c r="AY237" s="17" t="s">
        <v>124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86</v>
      </c>
      <c r="BK237" s="230">
        <f>ROUND(I237*H237,2)</f>
        <v>0</v>
      </c>
      <c r="BL237" s="17" t="s">
        <v>131</v>
      </c>
      <c r="BM237" s="229" t="s">
        <v>317</v>
      </c>
    </row>
    <row r="238" s="2" customFormat="1">
      <c r="A238" s="38"/>
      <c r="B238" s="39"/>
      <c r="C238" s="40"/>
      <c r="D238" s="231" t="s">
        <v>133</v>
      </c>
      <c r="E238" s="40"/>
      <c r="F238" s="232" t="s">
        <v>318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133</v>
      </c>
      <c r="AU238" s="17" t="s">
        <v>88</v>
      </c>
    </row>
    <row r="239" s="13" customFormat="1">
      <c r="A239" s="13"/>
      <c r="B239" s="236"/>
      <c r="C239" s="237"/>
      <c r="D239" s="238" t="s">
        <v>135</v>
      </c>
      <c r="E239" s="239" t="s">
        <v>1</v>
      </c>
      <c r="F239" s="240" t="s">
        <v>319</v>
      </c>
      <c r="G239" s="237"/>
      <c r="H239" s="239" t="s">
        <v>1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135</v>
      </c>
      <c r="AU239" s="246" t="s">
        <v>88</v>
      </c>
      <c r="AV239" s="13" t="s">
        <v>86</v>
      </c>
      <c r="AW239" s="13" t="s">
        <v>32</v>
      </c>
      <c r="AX239" s="13" t="s">
        <v>78</v>
      </c>
      <c r="AY239" s="246" t="s">
        <v>124</v>
      </c>
    </row>
    <row r="240" s="14" customFormat="1">
      <c r="A240" s="14"/>
      <c r="B240" s="247"/>
      <c r="C240" s="248"/>
      <c r="D240" s="238" t="s">
        <v>135</v>
      </c>
      <c r="E240" s="249" t="s">
        <v>1</v>
      </c>
      <c r="F240" s="250" t="s">
        <v>320</v>
      </c>
      <c r="G240" s="248"/>
      <c r="H240" s="251">
        <v>256.98500000000001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135</v>
      </c>
      <c r="AU240" s="257" t="s">
        <v>88</v>
      </c>
      <c r="AV240" s="14" t="s">
        <v>88</v>
      </c>
      <c r="AW240" s="14" t="s">
        <v>32</v>
      </c>
      <c r="AX240" s="14" t="s">
        <v>86</v>
      </c>
      <c r="AY240" s="257" t="s">
        <v>124</v>
      </c>
    </row>
    <row r="241" s="2" customFormat="1" ht="24.15" customHeight="1">
      <c r="A241" s="38"/>
      <c r="B241" s="39"/>
      <c r="C241" s="218" t="s">
        <v>321</v>
      </c>
      <c r="D241" s="218" t="s">
        <v>126</v>
      </c>
      <c r="E241" s="219" t="s">
        <v>322</v>
      </c>
      <c r="F241" s="220" t="s">
        <v>323</v>
      </c>
      <c r="G241" s="221" t="s">
        <v>129</v>
      </c>
      <c r="H241" s="222">
        <v>2178.9639999999999</v>
      </c>
      <c r="I241" s="223"/>
      <c r="J241" s="224">
        <f>ROUND(I241*H241,2)</f>
        <v>0</v>
      </c>
      <c r="K241" s="220" t="s">
        <v>130</v>
      </c>
      <c r="L241" s="44"/>
      <c r="M241" s="225" t="s">
        <v>1</v>
      </c>
      <c r="N241" s="226" t="s">
        <v>43</v>
      </c>
      <c r="O241" s="91"/>
      <c r="P241" s="227">
        <f>O241*H241</f>
        <v>0</v>
      </c>
      <c r="Q241" s="227">
        <v>0.0056100000000000004</v>
      </c>
      <c r="R241" s="227">
        <f>Q241*H241</f>
        <v>12.22398804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131</v>
      </c>
      <c r="AT241" s="229" t="s">
        <v>126</v>
      </c>
      <c r="AU241" s="229" t="s">
        <v>88</v>
      </c>
      <c r="AY241" s="17" t="s">
        <v>124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86</v>
      </c>
      <c r="BK241" s="230">
        <f>ROUND(I241*H241,2)</f>
        <v>0</v>
      </c>
      <c r="BL241" s="17" t="s">
        <v>131</v>
      </c>
      <c r="BM241" s="229" t="s">
        <v>324</v>
      </c>
    </row>
    <row r="242" s="2" customFormat="1">
      <c r="A242" s="38"/>
      <c r="B242" s="39"/>
      <c r="C242" s="40"/>
      <c r="D242" s="231" t="s">
        <v>133</v>
      </c>
      <c r="E242" s="40"/>
      <c r="F242" s="232" t="s">
        <v>325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133</v>
      </c>
      <c r="AU242" s="17" t="s">
        <v>88</v>
      </c>
    </row>
    <row r="243" s="13" customFormat="1">
      <c r="A243" s="13"/>
      <c r="B243" s="236"/>
      <c r="C243" s="237"/>
      <c r="D243" s="238" t="s">
        <v>135</v>
      </c>
      <c r="E243" s="239" t="s">
        <v>1</v>
      </c>
      <c r="F243" s="240" t="s">
        <v>326</v>
      </c>
      <c r="G243" s="237"/>
      <c r="H243" s="239" t="s">
        <v>1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135</v>
      </c>
      <c r="AU243" s="246" t="s">
        <v>88</v>
      </c>
      <c r="AV243" s="13" t="s">
        <v>86</v>
      </c>
      <c r="AW243" s="13" t="s">
        <v>32</v>
      </c>
      <c r="AX243" s="13" t="s">
        <v>78</v>
      </c>
      <c r="AY243" s="246" t="s">
        <v>124</v>
      </c>
    </row>
    <row r="244" s="14" customFormat="1">
      <c r="A244" s="14"/>
      <c r="B244" s="247"/>
      <c r="C244" s="248"/>
      <c r="D244" s="238" t="s">
        <v>135</v>
      </c>
      <c r="E244" s="249" t="s">
        <v>1</v>
      </c>
      <c r="F244" s="250" t="s">
        <v>311</v>
      </c>
      <c r="G244" s="248"/>
      <c r="H244" s="251">
        <v>2178.9639999999999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135</v>
      </c>
      <c r="AU244" s="257" t="s">
        <v>88</v>
      </c>
      <c r="AV244" s="14" t="s">
        <v>88</v>
      </c>
      <c r="AW244" s="14" t="s">
        <v>32</v>
      </c>
      <c r="AX244" s="14" t="s">
        <v>86</v>
      </c>
      <c r="AY244" s="257" t="s">
        <v>124</v>
      </c>
    </row>
    <row r="245" s="2" customFormat="1" ht="21.75" customHeight="1">
      <c r="A245" s="38"/>
      <c r="B245" s="39"/>
      <c r="C245" s="218" t="s">
        <v>327</v>
      </c>
      <c r="D245" s="218" t="s">
        <v>126</v>
      </c>
      <c r="E245" s="219" t="s">
        <v>328</v>
      </c>
      <c r="F245" s="220" t="s">
        <v>329</v>
      </c>
      <c r="G245" s="221" t="s">
        <v>129</v>
      </c>
      <c r="H245" s="222">
        <v>1980.876</v>
      </c>
      <c r="I245" s="223"/>
      <c r="J245" s="224">
        <f>ROUND(I245*H245,2)</f>
        <v>0</v>
      </c>
      <c r="K245" s="220" t="s">
        <v>130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0.00031</v>
      </c>
      <c r="R245" s="227">
        <f>Q245*H245</f>
        <v>0.61407155999999996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131</v>
      </c>
      <c r="AT245" s="229" t="s">
        <v>126</v>
      </c>
      <c r="AU245" s="229" t="s">
        <v>88</v>
      </c>
      <c r="AY245" s="17" t="s">
        <v>124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86</v>
      </c>
      <c r="BK245" s="230">
        <f>ROUND(I245*H245,2)</f>
        <v>0</v>
      </c>
      <c r="BL245" s="17" t="s">
        <v>131</v>
      </c>
      <c r="BM245" s="229" t="s">
        <v>330</v>
      </c>
    </row>
    <row r="246" s="2" customFormat="1">
      <c r="A246" s="38"/>
      <c r="B246" s="39"/>
      <c r="C246" s="40"/>
      <c r="D246" s="231" t="s">
        <v>133</v>
      </c>
      <c r="E246" s="40"/>
      <c r="F246" s="232" t="s">
        <v>331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133</v>
      </c>
      <c r="AU246" s="17" t="s">
        <v>88</v>
      </c>
    </row>
    <row r="247" s="13" customFormat="1">
      <c r="A247" s="13"/>
      <c r="B247" s="236"/>
      <c r="C247" s="237"/>
      <c r="D247" s="238" t="s">
        <v>135</v>
      </c>
      <c r="E247" s="239" t="s">
        <v>1</v>
      </c>
      <c r="F247" s="240" t="s">
        <v>332</v>
      </c>
      <c r="G247" s="237"/>
      <c r="H247" s="239" t="s">
        <v>1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135</v>
      </c>
      <c r="AU247" s="246" t="s">
        <v>88</v>
      </c>
      <c r="AV247" s="13" t="s">
        <v>86</v>
      </c>
      <c r="AW247" s="13" t="s">
        <v>32</v>
      </c>
      <c r="AX247" s="13" t="s">
        <v>78</v>
      </c>
      <c r="AY247" s="246" t="s">
        <v>124</v>
      </c>
    </row>
    <row r="248" s="14" customFormat="1">
      <c r="A248" s="14"/>
      <c r="B248" s="247"/>
      <c r="C248" s="248"/>
      <c r="D248" s="238" t="s">
        <v>135</v>
      </c>
      <c r="E248" s="249" t="s">
        <v>1</v>
      </c>
      <c r="F248" s="250" t="s">
        <v>333</v>
      </c>
      <c r="G248" s="248"/>
      <c r="H248" s="251">
        <v>1980.876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135</v>
      </c>
      <c r="AU248" s="257" t="s">
        <v>88</v>
      </c>
      <c r="AV248" s="14" t="s">
        <v>88</v>
      </c>
      <c r="AW248" s="14" t="s">
        <v>32</v>
      </c>
      <c r="AX248" s="14" t="s">
        <v>86</v>
      </c>
      <c r="AY248" s="257" t="s">
        <v>124</v>
      </c>
    </row>
    <row r="249" s="2" customFormat="1" ht="33" customHeight="1">
      <c r="A249" s="38"/>
      <c r="B249" s="39"/>
      <c r="C249" s="218" t="s">
        <v>334</v>
      </c>
      <c r="D249" s="218" t="s">
        <v>126</v>
      </c>
      <c r="E249" s="219" t="s">
        <v>335</v>
      </c>
      <c r="F249" s="220" t="s">
        <v>336</v>
      </c>
      <c r="G249" s="221" t="s">
        <v>129</v>
      </c>
      <c r="H249" s="222">
        <v>1886.549</v>
      </c>
      <c r="I249" s="223"/>
      <c r="J249" s="224">
        <f>ROUND(I249*H249,2)</f>
        <v>0</v>
      </c>
      <c r="K249" s="220" t="s">
        <v>130</v>
      </c>
      <c r="L249" s="44"/>
      <c r="M249" s="225" t="s">
        <v>1</v>
      </c>
      <c r="N249" s="226" t="s">
        <v>43</v>
      </c>
      <c r="O249" s="91"/>
      <c r="P249" s="227">
        <f>O249*H249</f>
        <v>0</v>
      </c>
      <c r="Q249" s="227">
        <v>0.10373</v>
      </c>
      <c r="R249" s="227">
        <f>Q249*H249</f>
        <v>195.69172777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131</v>
      </c>
      <c r="AT249" s="229" t="s">
        <v>126</v>
      </c>
      <c r="AU249" s="229" t="s">
        <v>88</v>
      </c>
      <c r="AY249" s="17" t="s">
        <v>124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86</v>
      </c>
      <c r="BK249" s="230">
        <f>ROUND(I249*H249,2)</f>
        <v>0</v>
      </c>
      <c r="BL249" s="17" t="s">
        <v>131</v>
      </c>
      <c r="BM249" s="229" t="s">
        <v>337</v>
      </c>
    </row>
    <row r="250" s="2" customFormat="1">
      <c r="A250" s="38"/>
      <c r="B250" s="39"/>
      <c r="C250" s="40"/>
      <c r="D250" s="231" t="s">
        <v>133</v>
      </c>
      <c r="E250" s="40"/>
      <c r="F250" s="232" t="s">
        <v>338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133</v>
      </c>
      <c r="AU250" s="17" t="s">
        <v>88</v>
      </c>
    </row>
    <row r="251" s="13" customFormat="1">
      <c r="A251" s="13"/>
      <c r="B251" s="236"/>
      <c r="C251" s="237"/>
      <c r="D251" s="238" t="s">
        <v>135</v>
      </c>
      <c r="E251" s="239" t="s">
        <v>1</v>
      </c>
      <c r="F251" s="240" t="s">
        <v>339</v>
      </c>
      <c r="G251" s="237"/>
      <c r="H251" s="239" t="s">
        <v>1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135</v>
      </c>
      <c r="AU251" s="246" t="s">
        <v>88</v>
      </c>
      <c r="AV251" s="13" t="s">
        <v>86</v>
      </c>
      <c r="AW251" s="13" t="s">
        <v>32</v>
      </c>
      <c r="AX251" s="13" t="s">
        <v>78</v>
      </c>
      <c r="AY251" s="246" t="s">
        <v>124</v>
      </c>
    </row>
    <row r="252" s="14" customFormat="1">
      <c r="A252" s="14"/>
      <c r="B252" s="247"/>
      <c r="C252" s="248"/>
      <c r="D252" s="238" t="s">
        <v>135</v>
      </c>
      <c r="E252" s="249" t="s">
        <v>1</v>
      </c>
      <c r="F252" s="250" t="s">
        <v>340</v>
      </c>
      <c r="G252" s="248"/>
      <c r="H252" s="251">
        <v>1886.549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135</v>
      </c>
      <c r="AU252" s="257" t="s">
        <v>88</v>
      </c>
      <c r="AV252" s="14" t="s">
        <v>88</v>
      </c>
      <c r="AW252" s="14" t="s">
        <v>32</v>
      </c>
      <c r="AX252" s="14" t="s">
        <v>86</v>
      </c>
      <c r="AY252" s="257" t="s">
        <v>124</v>
      </c>
    </row>
    <row r="253" s="2" customFormat="1" ht="24.15" customHeight="1">
      <c r="A253" s="38"/>
      <c r="B253" s="39"/>
      <c r="C253" s="218" t="s">
        <v>341</v>
      </c>
      <c r="D253" s="218" t="s">
        <v>126</v>
      </c>
      <c r="E253" s="219" t="s">
        <v>342</v>
      </c>
      <c r="F253" s="220" t="s">
        <v>343</v>
      </c>
      <c r="G253" s="221" t="s">
        <v>129</v>
      </c>
      <c r="H253" s="222">
        <v>1980.876</v>
      </c>
      <c r="I253" s="223"/>
      <c r="J253" s="224">
        <f>ROUND(I253*H253,2)</f>
        <v>0</v>
      </c>
      <c r="K253" s="220" t="s">
        <v>130</v>
      </c>
      <c r="L253" s="44"/>
      <c r="M253" s="225" t="s">
        <v>1</v>
      </c>
      <c r="N253" s="226" t="s">
        <v>43</v>
      </c>
      <c r="O253" s="91"/>
      <c r="P253" s="227">
        <f>O253*H253</f>
        <v>0</v>
      </c>
      <c r="Q253" s="227">
        <v>0.18151999999999999</v>
      </c>
      <c r="R253" s="227">
        <f>Q253*H253</f>
        <v>359.56861151999999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131</v>
      </c>
      <c r="AT253" s="229" t="s">
        <v>126</v>
      </c>
      <c r="AU253" s="229" t="s">
        <v>88</v>
      </c>
      <c r="AY253" s="17" t="s">
        <v>124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86</v>
      </c>
      <c r="BK253" s="230">
        <f>ROUND(I253*H253,2)</f>
        <v>0</v>
      </c>
      <c r="BL253" s="17" t="s">
        <v>131</v>
      </c>
      <c r="BM253" s="229" t="s">
        <v>344</v>
      </c>
    </row>
    <row r="254" s="2" customFormat="1">
      <c r="A254" s="38"/>
      <c r="B254" s="39"/>
      <c r="C254" s="40"/>
      <c r="D254" s="231" t="s">
        <v>133</v>
      </c>
      <c r="E254" s="40"/>
      <c r="F254" s="232" t="s">
        <v>345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133</v>
      </c>
      <c r="AU254" s="17" t="s">
        <v>88</v>
      </c>
    </row>
    <row r="255" s="13" customFormat="1">
      <c r="A255" s="13"/>
      <c r="B255" s="236"/>
      <c r="C255" s="237"/>
      <c r="D255" s="238" t="s">
        <v>135</v>
      </c>
      <c r="E255" s="239" t="s">
        <v>1</v>
      </c>
      <c r="F255" s="240" t="s">
        <v>339</v>
      </c>
      <c r="G255" s="237"/>
      <c r="H255" s="239" t="s">
        <v>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135</v>
      </c>
      <c r="AU255" s="246" t="s">
        <v>88</v>
      </c>
      <c r="AV255" s="13" t="s">
        <v>86</v>
      </c>
      <c r="AW255" s="13" t="s">
        <v>32</v>
      </c>
      <c r="AX255" s="13" t="s">
        <v>78</v>
      </c>
      <c r="AY255" s="246" t="s">
        <v>124</v>
      </c>
    </row>
    <row r="256" s="14" customFormat="1">
      <c r="A256" s="14"/>
      <c r="B256" s="247"/>
      <c r="C256" s="248"/>
      <c r="D256" s="238" t="s">
        <v>135</v>
      </c>
      <c r="E256" s="249" t="s">
        <v>1</v>
      </c>
      <c r="F256" s="250" t="s">
        <v>333</v>
      </c>
      <c r="G256" s="248"/>
      <c r="H256" s="251">
        <v>1980.876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135</v>
      </c>
      <c r="AU256" s="257" t="s">
        <v>88</v>
      </c>
      <c r="AV256" s="14" t="s">
        <v>88</v>
      </c>
      <c r="AW256" s="14" t="s">
        <v>32</v>
      </c>
      <c r="AX256" s="14" t="s">
        <v>86</v>
      </c>
      <c r="AY256" s="257" t="s">
        <v>124</v>
      </c>
    </row>
    <row r="257" s="12" customFormat="1" ht="22.8" customHeight="1">
      <c r="A257" s="12"/>
      <c r="B257" s="202"/>
      <c r="C257" s="203"/>
      <c r="D257" s="204" t="s">
        <v>77</v>
      </c>
      <c r="E257" s="216" t="s">
        <v>186</v>
      </c>
      <c r="F257" s="216" t="s">
        <v>346</v>
      </c>
      <c r="G257" s="203"/>
      <c r="H257" s="203"/>
      <c r="I257" s="206"/>
      <c r="J257" s="217">
        <f>BK257</f>
        <v>0</v>
      </c>
      <c r="K257" s="203"/>
      <c r="L257" s="208"/>
      <c r="M257" s="209"/>
      <c r="N257" s="210"/>
      <c r="O257" s="210"/>
      <c r="P257" s="211">
        <f>SUM(P258:P259)</f>
        <v>0</v>
      </c>
      <c r="Q257" s="210"/>
      <c r="R257" s="211">
        <f>SUM(R258:R259)</f>
        <v>0.65847999999999995</v>
      </c>
      <c r="S257" s="210"/>
      <c r="T257" s="212">
        <f>SUM(T258:T259)</f>
        <v>0.66000000000000003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86</v>
      </c>
      <c r="AT257" s="214" t="s">
        <v>77</v>
      </c>
      <c r="AU257" s="214" t="s">
        <v>86</v>
      </c>
      <c r="AY257" s="213" t="s">
        <v>124</v>
      </c>
      <c r="BK257" s="215">
        <f>SUM(BK258:BK259)</f>
        <v>0</v>
      </c>
    </row>
    <row r="258" s="2" customFormat="1" ht="24.15" customHeight="1">
      <c r="A258" s="38"/>
      <c r="B258" s="39"/>
      <c r="C258" s="218" t="s">
        <v>347</v>
      </c>
      <c r="D258" s="218" t="s">
        <v>126</v>
      </c>
      <c r="E258" s="219" t="s">
        <v>348</v>
      </c>
      <c r="F258" s="220" t="s">
        <v>349</v>
      </c>
      <c r="G258" s="221" t="s">
        <v>350</v>
      </c>
      <c r="H258" s="222">
        <v>1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0.65847999999999995</v>
      </c>
      <c r="R258" s="227">
        <f>Q258*H258</f>
        <v>0.65847999999999995</v>
      </c>
      <c r="S258" s="227">
        <v>0.66000000000000003</v>
      </c>
      <c r="T258" s="228">
        <f>S258*H258</f>
        <v>0.66000000000000003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131</v>
      </c>
      <c r="AT258" s="229" t="s">
        <v>126</v>
      </c>
      <c r="AU258" s="229" t="s">
        <v>88</v>
      </c>
      <c r="AY258" s="17" t="s">
        <v>124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86</v>
      </c>
      <c r="BK258" s="230">
        <f>ROUND(I258*H258,2)</f>
        <v>0</v>
      </c>
      <c r="BL258" s="17" t="s">
        <v>131</v>
      </c>
      <c r="BM258" s="229" t="s">
        <v>351</v>
      </c>
    </row>
    <row r="259" s="2" customFormat="1">
      <c r="A259" s="38"/>
      <c r="B259" s="39"/>
      <c r="C259" s="40"/>
      <c r="D259" s="238" t="s">
        <v>165</v>
      </c>
      <c r="E259" s="40"/>
      <c r="F259" s="269" t="s">
        <v>352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165</v>
      </c>
      <c r="AU259" s="17" t="s">
        <v>88</v>
      </c>
    </row>
    <row r="260" s="12" customFormat="1" ht="22.8" customHeight="1">
      <c r="A260" s="12"/>
      <c r="B260" s="202"/>
      <c r="C260" s="203"/>
      <c r="D260" s="204" t="s">
        <v>77</v>
      </c>
      <c r="E260" s="216" t="s">
        <v>353</v>
      </c>
      <c r="F260" s="216" t="s">
        <v>354</v>
      </c>
      <c r="G260" s="203"/>
      <c r="H260" s="203"/>
      <c r="I260" s="206"/>
      <c r="J260" s="217">
        <f>BK260</f>
        <v>0</v>
      </c>
      <c r="K260" s="203"/>
      <c r="L260" s="208"/>
      <c r="M260" s="209"/>
      <c r="N260" s="210"/>
      <c r="O260" s="210"/>
      <c r="P260" s="211">
        <f>SUM(P261:P262)</f>
        <v>0</v>
      </c>
      <c r="Q260" s="210"/>
      <c r="R260" s="211">
        <f>SUM(R261:R262)</f>
        <v>0</v>
      </c>
      <c r="S260" s="210"/>
      <c r="T260" s="212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86</v>
      </c>
      <c r="AT260" s="214" t="s">
        <v>77</v>
      </c>
      <c r="AU260" s="214" t="s">
        <v>86</v>
      </c>
      <c r="AY260" s="213" t="s">
        <v>124</v>
      </c>
      <c r="BK260" s="215">
        <f>SUM(BK261:BK262)</f>
        <v>0</v>
      </c>
    </row>
    <row r="261" s="2" customFormat="1" ht="33" customHeight="1">
      <c r="A261" s="38"/>
      <c r="B261" s="39"/>
      <c r="C261" s="218" t="s">
        <v>355</v>
      </c>
      <c r="D261" s="218" t="s">
        <v>126</v>
      </c>
      <c r="E261" s="219" t="s">
        <v>356</v>
      </c>
      <c r="F261" s="220" t="s">
        <v>357</v>
      </c>
      <c r="G261" s="221" t="s">
        <v>221</v>
      </c>
      <c r="H261" s="222">
        <v>2039.809</v>
      </c>
      <c r="I261" s="223"/>
      <c r="J261" s="224">
        <f>ROUND(I261*H261,2)</f>
        <v>0</v>
      </c>
      <c r="K261" s="220" t="s">
        <v>130</v>
      </c>
      <c r="L261" s="44"/>
      <c r="M261" s="225" t="s">
        <v>1</v>
      </c>
      <c r="N261" s="226" t="s">
        <v>43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131</v>
      </c>
      <c r="AT261" s="229" t="s">
        <v>126</v>
      </c>
      <c r="AU261" s="229" t="s">
        <v>88</v>
      </c>
      <c r="AY261" s="17" t="s">
        <v>124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86</v>
      </c>
      <c r="BK261" s="230">
        <f>ROUND(I261*H261,2)</f>
        <v>0</v>
      </c>
      <c r="BL261" s="17" t="s">
        <v>131</v>
      </c>
      <c r="BM261" s="229" t="s">
        <v>358</v>
      </c>
    </row>
    <row r="262" s="2" customFormat="1">
      <c r="A262" s="38"/>
      <c r="B262" s="39"/>
      <c r="C262" s="40"/>
      <c r="D262" s="231" t="s">
        <v>133</v>
      </c>
      <c r="E262" s="40"/>
      <c r="F262" s="232" t="s">
        <v>359</v>
      </c>
      <c r="G262" s="40"/>
      <c r="H262" s="40"/>
      <c r="I262" s="233"/>
      <c r="J262" s="40"/>
      <c r="K262" s="40"/>
      <c r="L262" s="44"/>
      <c r="M262" s="281"/>
      <c r="N262" s="282"/>
      <c r="O262" s="283"/>
      <c r="P262" s="283"/>
      <c r="Q262" s="283"/>
      <c r="R262" s="283"/>
      <c r="S262" s="283"/>
      <c r="T262" s="284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133</v>
      </c>
      <c r="AU262" s="17" t="s">
        <v>88</v>
      </c>
    </row>
    <row r="263" s="2" customFormat="1" ht="6.96" customHeight="1">
      <c r="A263" s="38"/>
      <c r="B263" s="66"/>
      <c r="C263" s="67"/>
      <c r="D263" s="67"/>
      <c r="E263" s="67"/>
      <c r="F263" s="67"/>
      <c r="G263" s="67"/>
      <c r="H263" s="67"/>
      <c r="I263" s="67"/>
      <c r="J263" s="67"/>
      <c r="K263" s="67"/>
      <c r="L263" s="44"/>
      <c r="M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</sheetData>
  <sheetProtection sheet="1" autoFilter="0" formatColumns="0" formatRows="0" objects="1" scenarios="1" spinCount="100000" saltValue="gYx920s5zaW3Tmh8p25UA7kdBfXPrLXGph6qHPwrZRlG/ZbSQOcvoEL02c/0i0f5ktkjs6JpFtpkVx8vgqHpLA==" hashValue="pt5U9SOPoeUqFzmBLkiUoOVNC4F0ezKEOJ4yNWgxhyCdbHiw1raG4K9jwZ4ApIkCDmNMD0/xgMRNStE7nXOJiQ==" algorithmName="SHA-512" password="CC35"/>
  <autoFilter ref="C121:K26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5_02/121151123"/>
    <hyperlink ref="F133" r:id="rId2" display="https://podminky.urs.cz/item/CS_URS_2025_02/122151105"/>
    <hyperlink ref="F144" r:id="rId3" display="https://podminky.urs.cz/item/CS_URS_2025_02/162351104"/>
    <hyperlink ref="F151" r:id="rId4" display="https://podminky.urs.cz/item/CS_URS_2025_02/167151111"/>
    <hyperlink ref="F156" r:id="rId5" display="https://podminky.urs.cz/item/CS_URS_2025_02/171151131"/>
    <hyperlink ref="F160" r:id="rId6" display="https://podminky.urs.cz/item/CS_URS_2025_02/171251201"/>
    <hyperlink ref="F164" r:id="rId7" display="https://podminky.urs.cz/item/CS_URS_2025_02/181451312"/>
    <hyperlink ref="F170" r:id="rId8" display="https://podminky.urs.cz/item/CS_URS_2025_02/181951112"/>
    <hyperlink ref="F174" r:id="rId9" display="https://podminky.urs.cz/item/CS_URS_2025_02/182251101"/>
    <hyperlink ref="F178" r:id="rId10" display="https://podminky.urs.cz/item/CS_URS_2025_02/182351023"/>
    <hyperlink ref="F182" r:id="rId11" display="https://podminky.urs.cz/item/CS_URS_2025_02/185802133"/>
    <hyperlink ref="F191" r:id="rId12" display="https://podminky.urs.cz/item/CS_URS_2025_02/211971121"/>
    <hyperlink ref="F197" r:id="rId13" display="https://podminky.urs.cz/item/CS_URS_2025_02/212752402"/>
    <hyperlink ref="F205" r:id="rId14" display="https://podminky.urs.cz/item/CS_URS_2025_02/213141132"/>
    <hyperlink ref="F212" r:id="rId15" display="https://podminky.urs.cz/item/CS_URS_2025_02/561081121"/>
    <hyperlink ref="F220" r:id="rId16" display="https://podminky.urs.cz/item/CS_URS_2025_02/564761101"/>
    <hyperlink ref="F224" r:id="rId17" display="https://podminky.urs.cz/item/CS_URS_2025_02/564851011"/>
    <hyperlink ref="F228" r:id="rId18" display="https://podminky.urs.cz/item/CS_URS_2025_02/564871011"/>
    <hyperlink ref="F238" r:id="rId19" display="https://podminky.urs.cz/item/CS_URS_2025_02/569951133"/>
    <hyperlink ref="F242" r:id="rId20" display="https://podminky.urs.cz/item/CS_URS_2025_02/573111111"/>
    <hyperlink ref="F246" r:id="rId21" display="https://podminky.urs.cz/item/CS_URS_2025_02/573211107"/>
    <hyperlink ref="F250" r:id="rId22" display="https://podminky.urs.cz/item/CS_URS_2025_02/577134211"/>
    <hyperlink ref="F254" r:id="rId23" display="https://podminky.urs.cz/item/CS_URS_2025_02/577165112"/>
    <hyperlink ref="F262" r:id="rId24" display="https://podminky.urs.cz/item/CS_URS_2025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HCN3 a VCN1 v k.ú. Herink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28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ROUND((SUM(BE121:BE236)),  2)</f>
        <v>0</v>
      </c>
      <c r="G33" s="38"/>
      <c r="H33" s="38"/>
      <c r="I33" s="155">
        <v>0.20999999999999999</v>
      </c>
      <c r="J33" s="154">
        <f>ROUND(((SUM(BE121:BE236))*I33),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ROUND((SUM(BF121:BF236)),  2)</f>
        <v>0</v>
      </c>
      <c r="G34" s="38"/>
      <c r="H34" s="38"/>
      <c r="I34" s="155">
        <v>0.12</v>
      </c>
      <c r="J34" s="154">
        <f>ROUND(((SUM(BF121:BF236))*I34),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ROUND((SUM(BG121:BG236)),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ROUND((SUM(BH121:BH236)),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ROUND((SUM(BI121:BI236)),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Polní cesty HCN3 a VCN1 v k.ú. Herink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SO102 - Polní cesta VCN1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SPÚ-KPÚ pro Středočeský kraj, Pobočka Nymburk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GEOREAL spol.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J185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J195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Polní cesty HCN3 a VCN1 v k.ú. Herink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SO102 - Polní cesta VCN1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5. 11. 2024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SPÚ-KPÚ pro Středočeský kraj, Pobočka Nymburk</v>
      </c>
      <c r="G117" s="40"/>
      <c r="H117" s="40"/>
      <c r="I117" s="32" t="s">
        <v>31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GEOREAL spol.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110</v>
      </c>
      <c r="D120" s="194" t="s">
        <v>63</v>
      </c>
      <c r="E120" s="194" t="s">
        <v>59</v>
      </c>
      <c r="F120" s="194" t="s">
        <v>60</v>
      </c>
      <c r="G120" s="194" t="s">
        <v>111</v>
      </c>
      <c r="H120" s="194" t="s">
        <v>112</v>
      </c>
      <c r="I120" s="194" t="s">
        <v>113</v>
      </c>
      <c r="J120" s="194" t="s">
        <v>100</v>
      </c>
      <c r="K120" s="195" t="s">
        <v>114</v>
      </c>
      <c r="L120" s="196"/>
      <c r="M120" s="100" t="s">
        <v>1</v>
      </c>
      <c r="N120" s="101" t="s">
        <v>42</v>
      </c>
      <c r="O120" s="101" t="s">
        <v>115</v>
      </c>
      <c r="P120" s="101" t="s">
        <v>116</v>
      </c>
      <c r="Q120" s="101" t="s">
        <v>117</v>
      </c>
      <c r="R120" s="101" t="s">
        <v>118</v>
      </c>
      <c r="S120" s="101" t="s">
        <v>119</v>
      </c>
      <c r="T120" s="102" t="s">
        <v>120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440.43086867000005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102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122</v>
      </c>
      <c r="F122" s="205" t="s">
        <v>123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P123+P185+P195+P234</f>
        <v>0</v>
      </c>
      <c r="Q122" s="210"/>
      <c r="R122" s="211">
        <f>R123+R185+R195+R234</f>
        <v>440.43086867000005</v>
      </c>
      <c r="S122" s="210"/>
      <c r="T122" s="212">
        <f>T123+T185+T195+T234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86</v>
      </c>
      <c r="AT122" s="214" t="s">
        <v>77</v>
      </c>
      <c r="AU122" s="214" t="s">
        <v>78</v>
      </c>
      <c r="AY122" s="213" t="s">
        <v>124</v>
      </c>
      <c r="BK122" s="215">
        <f>BK123+BK185+BK195+BK234</f>
        <v>0</v>
      </c>
    </row>
    <row r="123" s="12" customFormat="1" ht="22.8" customHeight="1">
      <c r="A123" s="12"/>
      <c r="B123" s="202"/>
      <c r="C123" s="203"/>
      <c r="D123" s="204" t="s">
        <v>77</v>
      </c>
      <c r="E123" s="216" t="s">
        <v>86</v>
      </c>
      <c r="F123" s="216" t="s">
        <v>125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SUM(P124:P184)</f>
        <v>0</v>
      </c>
      <c r="Q123" s="210"/>
      <c r="R123" s="211">
        <f>SUM(R124:R184)</f>
        <v>0.028394000000000003</v>
      </c>
      <c r="S123" s="210"/>
      <c r="T123" s="212">
        <f>SUM(T124:T184)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86</v>
      </c>
      <c r="AT123" s="214" t="s">
        <v>77</v>
      </c>
      <c r="AU123" s="214" t="s">
        <v>86</v>
      </c>
      <c r="AY123" s="213" t="s">
        <v>124</v>
      </c>
      <c r="BK123" s="215">
        <f>SUM(BK124:BK184)</f>
        <v>0</v>
      </c>
    </row>
    <row r="124" s="2" customFormat="1" ht="24.15" customHeight="1">
      <c r="A124" s="38"/>
      <c r="B124" s="39"/>
      <c r="C124" s="218" t="s">
        <v>86</v>
      </c>
      <c r="D124" s="218" t="s">
        <v>126</v>
      </c>
      <c r="E124" s="219" t="s">
        <v>127</v>
      </c>
      <c r="F124" s="220" t="s">
        <v>128</v>
      </c>
      <c r="G124" s="221" t="s">
        <v>129</v>
      </c>
      <c r="H124" s="222">
        <v>499.61000000000001</v>
      </c>
      <c r="I124" s="223"/>
      <c r="J124" s="224">
        <f>ROUND(I124*H124,2)</f>
        <v>0</v>
      </c>
      <c r="K124" s="220" t="s">
        <v>130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131</v>
      </c>
      <c r="AT124" s="229" t="s">
        <v>126</v>
      </c>
      <c r="AU124" s="229" t="s">
        <v>88</v>
      </c>
      <c r="AY124" s="17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131</v>
      </c>
      <c r="BM124" s="229" t="s">
        <v>361</v>
      </c>
    </row>
    <row r="125" s="2" customFormat="1">
      <c r="A125" s="38"/>
      <c r="B125" s="39"/>
      <c r="C125" s="40"/>
      <c r="D125" s="231" t="s">
        <v>133</v>
      </c>
      <c r="E125" s="40"/>
      <c r="F125" s="232" t="s">
        <v>134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88</v>
      </c>
    </row>
    <row r="126" s="13" customFormat="1">
      <c r="A126" s="13"/>
      <c r="B126" s="236"/>
      <c r="C126" s="237"/>
      <c r="D126" s="238" t="s">
        <v>135</v>
      </c>
      <c r="E126" s="239" t="s">
        <v>1</v>
      </c>
      <c r="F126" s="240" t="s">
        <v>138</v>
      </c>
      <c r="G126" s="237"/>
      <c r="H126" s="239" t="s">
        <v>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135</v>
      </c>
      <c r="AU126" s="246" t="s">
        <v>88</v>
      </c>
      <c r="AV126" s="13" t="s">
        <v>86</v>
      </c>
      <c r="AW126" s="13" t="s">
        <v>32</v>
      </c>
      <c r="AX126" s="13" t="s">
        <v>78</v>
      </c>
      <c r="AY126" s="246" t="s">
        <v>124</v>
      </c>
    </row>
    <row r="127" s="14" customFormat="1">
      <c r="A127" s="14"/>
      <c r="B127" s="247"/>
      <c r="C127" s="248"/>
      <c r="D127" s="238" t="s">
        <v>135</v>
      </c>
      <c r="E127" s="249" t="s">
        <v>1</v>
      </c>
      <c r="F127" s="250" t="s">
        <v>362</v>
      </c>
      <c r="G127" s="248"/>
      <c r="H127" s="251">
        <v>499.61000000000001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135</v>
      </c>
      <c r="AU127" s="257" t="s">
        <v>88</v>
      </c>
      <c r="AV127" s="14" t="s">
        <v>88</v>
      </c>
      <c r="AW127" s="14" t="s">
        <v>32</v>
      </c>
      <c r="AX127" s="14" t="s">
        <v>78</v>
      </c>
      <c r="AY127" s="257" t="s">
        <v>124</v>
      </c>
    </row>
    <row r="128" s="15" customFormat="1">
      <c r="A128" s="15"/>
      <c r="B128" s="258"/>
      <c r="C128" s="259"/>
      <c r="D128" s="238" t="s">
        <v>135</v>
      </c>
      <c r="E128" s="260" t="s">
        <v>1</v>
      </c>
      <c r="F128" s="261" t="s">
        <v>140</v>
      </c>
      <c r="G128" s="259"/>
      <c r="H128" s="262">
        <v>499.61000000000001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8" t="s">
        <v>135</v>
      </c>
      <c r="AU128" s="268" t="s">
        <v>88</v>
      </c>
      <c r="AV128" s="15" t="s">
        <v>131</v>
      </c>
      <c r="AW128" s="15" t="s">
        <v>32</v>
      </c>
      <c r="AX128" s="15" t="s">
        <v>86</v>
      </c>
      <c r="AY128" s="268" t="s">
        <v>124</v>
      </c>
    </row>
    <row r="129" s="2" customFormat="1" ht="33" customHeight="1">
      <c r="A129" s="38"/>
      <c r="B129" s="39"/>
      <c r="C129" s="218" t="s">
        <v>88</v>
      </c>
      <c r="D129" s="218" t="s">
        <v>126</v>
      </c>
      <c r="E129" s="219" t="s">
        <v>141</v>
      </c>
      <c r="F129" s="220" t="s">
        <v>142</v>
      </c>
      <c r="G129" s="221" t="s">
        <v>143</v>
      </c>
      <c r="H129" s="222">
        <v>235.572</v>
      </c>
      <c r="I129" s="223"/>
      <c r="J129" s="224">
        <f>ROUND(I129*H129,2)</f>
        <v>0</v>
      </c>
      <c r="K129" s="220" t="s">
        <v>130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131</v>
      </c>
      <c r="AT129" s="229" t="s">
        <v>126</v>
      </c>
      <c r="AU129" s="229" t="s">
        <v>88</v>
      </c>
      <c r="AY129" s="17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86</v>
      </c>
      <c r="BK129" s="230">
        <f>ROUND(I129*H129,2)</f>
        <v>0</v>
      </c>
      <c r="BL129" s="17" t="s">
        <v>131</v>
      </c>
      <c r="BM129" s="229" t="s">
        <v>363</v>
      </c>
    </row>
    <row r="130" s="2" customFormat="1">
      <c r="A130" s="38"/>
      <c r="B130" s="39"/>
      <c r="C130" s="40"/>
      <c r="D130" s="231" t="s">
        <v>133</v>
      </c>
      <c r="E130" s="40"/>
      <c r="F130" s="232" t="s">
        <v>145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88</v>
      </c>
    </row>
    <row r="131" s="13" customFormat="1">
      <c r="A131" s="13"/>
      <c r="B131" s="236"/>
      <c r="C131" s="237"/>
      <c r="D131" s="238" t="s">
        <v>135</v>
      </c>
      <c r="E131" s="239" t="s">
        <v>1</v>
      </c>
      <c r="F131" s="240" t="s">
        <v>146</v>
      </c>
      <c r="G131" s="237"/>
      <c r="H131" s="239" t="s">
        <v>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135</v>
      </c>
      <c r="AU131" s="246" t="s">
        <v>88</v>
      </c>
      <c r="AV131" s="13" t="s">
        <v>86</v>
      </c>
      <c r="AW131" s="13" t="s">
        <v>32</v>
      </c>
      <c r="AX131" s="13" t="s">
        <v>78</v>
      </c>
      <c r="AY131" s="246" t="s">
        <v>124</v>
      </c>
    </row>
    <row r="132" s="14" customFormat="1">
      <c r="A132" s="14"/>
      <c r="B132" s="247"/>
      <c r="C132" s="248"/>
      <c r="D132" s="238" t="s">
        <v>135</v>
      </c>
      <c r="E132" s="249" t="s">
        <v>1</v>
      </c>
      <c r="F132" s="250" t="s">
        <v>364</v>
      </c>
      <c r="G132" s="248"/>
      <c r="H132" s="251">
        <v>223.81999999999999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135</v>
      </c>
      <c r="AU132" s="257" t="s">
        <v>88</v>
      </c>
      <c r="AV132" s="14" t="s">
        <v>88</v>
      </c>
      <c r="AW132" s="14" t="s">
        <v>32</v>
      </c>
      <c r="AX132" s="14" t="s">
        <v>78</v>
      </c>
      <c r="AY132" s="257" t="s">
        <v>124</v>
      </c>
    </row>
    <row r="133" s="13" customFormat="1">
      <c r="A133" s="13"/>
      <c r="B133" s="236"/>
      <c r="C133" s="237"/>
      <c r="D133" s="238" t="s">
        <v>135</v>
      </c>
      <c r="E133" s="239" t="s">
        <v>1</v>
      </c>
      <c r="F133" s="240" t="s">
        <v>148</v>
      </c>
      <c r="G133" s="237"/>
      <c r="H133" s="239" t="s">
        <v>1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135</v>
      </c>
      <c r="AU133" s="246" t="s">
        <v>88</v>
      </c>
      <c r="AV133" s="13" t="s">
        <v>86</v>
      </c>
      <c r="AW133" s="13" t="s">
        <v>32</v>
      </c>
      <c r="AX133" s="13" t="s">
        <v>78</v>
      </c>
      <c r="AY133" s="246" t="s">
        <v>124</v>
      </c>
    </row>
    <row r="134" s="14" customFormat="1">
      <c r="A134" s="14"/>
      <c r="B134" s="247"/>
      <c r="C134" s="248"/>
      <c r="D134" s="238" t="s">
        <v>135</v>
      </c>
      <c r="E134" s="249" t="s">
        <v>1</v>
      </c>
      <c r="F134" s="250" t="s">
        <v>365</v>
      </c>
      <c r="G134" s="248"/>
      <c r="H134" s="251">
        <v>27.004999999999999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135</v>
      </c>
      <c r="AU134" s="257" t="s">
        <v>88</v>
      </c>
      <c r="AV134" s="14" t="s">
        <v>88</v>
      </c>
      <c r="AW134" s="14" t="s">
        <v>32</v>
      </c>
      <c r="AX134" s="14" t="s">
        <v>78</v>
      </c>
      <c r="AY134" s="257" t="s">
        <v>124</v>
      </c>
    </row>
    <row r="135" s="13" customFormat="1">
      <c r="A135" s="13"/>
      <c r="B135" s="236"/>
      <c r="C135" s="237"/>
      <c r="D135" s="238" t="s">
        <v>135</v>
      </c>
      <c r="E135" s="239" t="s">
        <v>1</v>
      </c>
      <c r="F135" s="240" t="s">
        <v>366</v>
      </c>
      <c r="G135" s="237"/>
      <c r="H135" s="239" t="s">
        <v>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135</v>
      </c>
      <c r="AU135" s="246" t="s">
        <v>88</v>
      </c>
      <c r="AV135" s="13" t="s">
        <v>86</v>
      </c>
      <c r="AW135" s="13" t="s">
        <v>32</v>
      </c>
      <c r="AX135" s="13" t="s">
        <v>78</v>
      </c>
      <c r="AY135" s="246" t="s">
        <v>124</v>
      </c>
    </row>
    <row r="136" s="14" customFormat="1">
      <c r="A136" s="14"/>
      <c r="B136" s="247"/>
      <c r="C136" s="248"/>
      <c r="D136" s="238" t="s">
        <v>135</v>
      </c>
      <c r="E136" s="249" t="s">
        <v>1</v>
      </c>
      <c r="F136" s="250" t="s">
        <v>367</v>
      </c>
      <c r="G136" s="248"/>
      <c r="H136" s="251">
        <v>-15.253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135</v>
      </c>
      <c r="AU136" s="257" t="s">
        <v>88</v>
      </c>
      <c r="AV136" s="14" t="s">
        <v>88</v>
      </c>
      <c r="AW136" s="14" t="s">
        <v>32</v>
      </c>
      <c r="AX136" s="14" t="s">
        <v>78</v>
      </c>
      <c r="AY136" s="257" t="s">
        <v>124</v>
      </c>
    </row>
    <row r="137" s="15" customFormat="1">
      <c r="A137" s="15"/>
      <c r="B137" s="258"/>
      <c r="C137" s="259"/>
      <c r="D137" s="238" t="s">
        <v>135</v>
      </c>
      <c r="E137" s="260" t="s">
        <v>1</v>
      </c>
      <c r="F137" s="261" t="s">
        <v>140</v>
      </c>
      <c r="G137" s="259"/>
      <c r="H137" s="262">
        <v>235.572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8" t="s">
        <v>135</v>
      </c>
      <c r="AU137" s="268" t="s">
        <v>88</v>
      </c>
      <c r="AV137" s="15" t="s">
        <v>131</v>
      </c>
      <c r="AW137" s="15" t="s">
        <v>32</v>
      </c>
      <c r="AX137" s="15" t="s">
        <v>86</v>
      </c>
      <c r="AY137" s="268" t="s">
        <v>124</v>
      </c>
    </row>
    <row r="138" s="2" customFormat="1" ht="37.8" customHeight="1">
      <c r="A138" s="38"/>
      <c r="B138" s="39"/>
      <c r="C138" s="218" t="s">
        <v>154</v>
      </c>
      <c r="D138" s="218" t="s">
        <v>126</v>
      </c>
      <c r="E138" s="219" t="s">
        <v>155</v>
      </c>
      <c r="F138" s="220" t="s">
        <v>156</v>
      </c>
      <c r="G138" s="221" t="s">
        <v>143</v>
      </c>
      <c r="H138" s="222">
        <v>10.595000000000001</v>
      </c>
      <c r="I138" s="223"/>
      <c r="J138" s="224">
        <f>ROUND(I138*H138,2)</f>
        <v>0</v>
      </c>
      <c r="K138" s="220" t="s">
        <v>130</v>
      </c>
      <c r="L138" s="44"/>
      <c r="M138" s="225" t="s">
        <v>1</v>
      </c>
      <c r="N138" s="226" t="s">
        <v>43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131</v>
      </c>
      <c r="AT138" s="229" t="s">
        <v>126</v>
      </c>
      <c r="AU138" s="229" t="s">
        <v>88</v>
      </c>
      <c r="AY138" s="17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86</v>
      </c>
      <c r="BK138" s="230">
        <f>ROUND(I138*H138,2)</f>
        <v>0</v>
      </c>
      <c r="BL138" s="17" t="s">
        <v>131</v>
      </c>
      <c r="BM138" s="229" t="s">
        <v>368</v>
      </c>
    </row>
    <row r="139" s="2" customFormat="1">
      <c r="A139" s="38"/>
      <c r="B139" s="39"/>
      <c r="C139" s="40"/>
      <c r="D139" s="231" t="s">
        <v>133</v>
      </c>
      <c r="E139" s="40"/>
      <c r="F139" s="232" t="s">
        <v>158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88</v>
      </c>
    </row>
    <row r="140" s="13" customFormat="1">
      <c r="A140" s="13"/>
      <c r="B140" s="236"/>
      <c r="C140" s="237"/>
      <c r="D140" s="238" t="s">
        <v>135</v>
      </c>
      <c r="E140" s="239" t="s">
        <v>1</v>
      </c>
      <c r="F140" s="240" t="s">
        <v>159</v>
      </c>
      <c r="G140" s="237"/>
      <c r="H140" s="239" t="s">
        <v>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135</v>
      </c>
      <c r="AU140" s="246" t="s">
        <v>88</v>
      </c>
      <c r="AV140" s="13" t="s">
        <v>86</v>
      </c>
      <c r="AW140" s="13" t="s">
        <v>32</v>
      </c>
      <c r="AX140" s="13" t="s">
        <v>78</v>
      </c>
      <c r="AY140" s="246" t="s">
        <v>124</v>
      </c>
    </row>
    <row r="141" s="13" customFormat="1">
      <c r="A141" s="13"/>
      <c r="B141" s="236"/>
      <c r="C141" s="237"/>
      <c r="D141" s="238" t="s">
        <v>135</v>
      </c>
      <c r="E141" s="239" t="s">
        <v>1</v>
      </c>
      <c r="F141" s="240" t="s">
        <v>160</v>
      </c>
      <c r="G141" s="237"/>
      <c r="H141" s="239" t="s">
        <v>1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135</v>
      </c>
      <c r="AU141" s="246" t="s">
        <v>88</v>
      </c>
      <c r="AV141" s="13" t="s">
        <v>86</v>
      </c>
      <c r="AW141" s="13" t="s">
        <v>32</v>
      </c>
      <c r="AX141" s="13" t="s">
        <v>78</v>
      </c>
      <c r="AY141" s="246" t="s">
        <v>124</v>
      </c>
    </row>
    <row r="142" s="14" customFormat="1">
      <c r="A142" s="14"/>
      <c r="B142" s="247"/>
      <c r="C142" s="248"/>
      <c r="D142" s="238" t="s">
        <v>135</v>
      </c>
      <c r="E142" s="249" t="s">
        <v>1</v>
      </c>
      <c r="F142" s="250" t="s">
        <v>369</v>
      </c>
      <c r="G142" s="248"/>
      <c r="H142" s="251">
        <v>10.595000000000001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135</v>
      </c>
      <c r="AU142" s="257" t="s">
        <v>88</v>
      </c>
      <c r="AV142" s="14" t="s">
        <v>88</v>
      </c>
      <c r="AW142" s="14" t="s">
        <v>32</v>
      </c>
      <c r="AX142" s="14" t="s">
        <v>86</v>
      </c>
      <c r="AY142" s="257" t="s">
        <v>124</v>
      </c>
    </row>
    <row r="143" s="2" customFormat="1" ht="24.15" customHeight="1">
      <c r="A143" s="38"/>
      <c r="B143" s="39"/>
      <c r="C143" s="218" t="s">
        <v>131</v>
      </c>
      <c r="D143" s="218" t="s">
        <v>126</v>
      </c>
      <c r="E143" s="219" t="s">
        <v>162</v>
      </c>
      <c r="F143" s="220" t="s">
        <v>163</v>
      </c>
      <c r="G143" s="221" t="s">
        <v>143</v>
      </c>
      <c r="H143" s="222">
        <v>235.572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131</v>
      </c>
      <c r="AT143" s="229" t="s">
        <v>126</v>
      </c>
      <c r="AU143" s="229" t="s">
        <v>88</v>
      </c>
      <c r="AY143" s="17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131</v>
      </c>
      <c r="BM143" s="229" t="s">
        <v>370</v>
      </c>
    </row>
    <row r="144" s="2" customFormat="1">
      <c r="A144" s="38"/>
      <c r="B144" s="39"/>
      <c r="C144" s="40"/>
      <c r="D144" s="238" t="s">
        <v>165</v>
      </c>
      <c r="E144" s="40"/>
      <c r="F144" s="269" t="s">
        <v>166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165</v>
      </c>
      <c r="AU144" s="17" t="s">
        <v>88</v>
      </c>
    </row>
    <row r="145" s="2" customFormat="1" ht="24.15" customHeight="1">
      <c r="A145" s="38"/>
      <c r="B145" s="39"/>
      <c r="C145" s="218" t="s">
        <v>167</v>
      </c>
      <c r="D145" s="218" t="s">
        <v>126</v>
      </c>
      <c r="E145" s="219" t="s">
        <v>168</v>
      </c>
      <c r="F145" s="220" t="s">
        <v>169</v>
      </c>
      <c r="G145" s="221" t="s">
        <v>143</v>
      </c>
      <c r="H145" s="222">
        <v>10.595000000000001</v>
      </c>
      <c r="I145" s="223"/>
      <c r="J145" s="224">
        <f>ROUND(I145*H145,2)</f>
        <v>0</v>
      </c>
      <c r="K145" s="220" t="s">
        <v>130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131</v>
      </c>
      <c r="AT145" s="229" t="s">
        <v>126</v>
      </c>
      <c r="AU145" s="229" t="s">
        <v>88</v>
      </c>
      <c r="AY145" s="17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131</v>
      </c>
      <c r="BM145" s="229" t="s">
        <v>371</v>
      </c>
    </row>
    <row r="146" s="2" customFormat="1">
      <c r="A146" s="38"/>
      <c r="B146" s="39"/>
      <c r="C146" s="40"/>
      <c r="D146" s="231" t="s">
        <v>133</v>
      </c>
      <c r="E146" s="40"/>
      <c r="F146" s="232" t="s">
        <v>171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88</v>
      </c>
    </row>
    <row r="147" s="13" customFormat="1">
      <c r="A147" s="13"/>
      <c r="B147" s="236"/>
      <c r="C147" s="237"/>
      <c r="D147" s="238" t="s">
        <v>135</v>
      </c>
      <c r="E147" s="239" t="s">
        <v>1</v>
      </c>
      <c r="F147" s="240" t="s">
        <v>159</v>
      </c>
      <c r="G147" s="237"/>
      <c r="H147" s="239" t="s">
        <v>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135</v>
      </c>
      <c r="AU147" s="246" t="s">
        <v>88</v>
      </c>
      <c r="AV147" s="13" t="s">
        <v>86</v>
      </c>
      <c r="AW147" s="13" t="s">
        <v>32</v>
      </c>
      <c r="AX147" s="13" t="s">
        <v>78</v>
      </c>
      <c r="AY147" s="246" t="s">
        <v>124</v>
      </c>
    </row>
    <row r="148" s="13" customFormat="1">
      <c r="A148" s="13"/>
      <c r="B148" s="236"/>
      <c r="C148" s="237"/>
      <c r="D148" s="238" t="s">
        <v>135</v>
      </c>
      <c r="E148" s="239" t="s">
        <v>1</v>
      </c>
      <c r="F148" s="240" t="s">
        <v>172</v>
      </c>
      <c r="G148" s="237"/>
      <c r="H148" s="239" t="s">
        <v>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135</v>
      </c>
      <c r="AU148" s="246" t="s">
        <v>88</v>
      </c>
      <c r="AV148" s="13" t="s">
        <v>86</v>
      </c>
      <c r="AW148" s="13" t="s">
        <v>32</v>
      </c>
      <c r="AX148" s="13" t="s">
        <v>78</v>
      </c>
      <c r="AY148" s="246" t="s">
        <v>124</v>
      </c>
    </row>
    <row r="149" s="14" customFormat="1">
      <c r="A149" s="14"/>
      <c r="B149" s="247"/>
      <c r="C149" s="248"/>
      <c r="D149" s="238" t="s">
        <v>135</v>
      </c>
      <c r="E149" s="249" t="s">
        <v>1</v>
      </c>
      <c r="F149" s="250" t="s">
        <v>369</v>
      </c>
      <c r="G149" s="248"/>
      <c r="H149" s="251">
        <v>10.595000000000001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135</v>
      </c>
      <c r="AU149" s="257" t="s">
        <v>88</v>
      </c>
      <c r="AV149" s="14" t="s">
        <v>88</v>
      </c>
      <c r="AW149" s="14" t="s">
        <v>32</v>
      </c>
      <c r="AX149" s="14" t="s">
        <v>86</v>
      </c>
      <c r="AY149" s="257" t="s">
        <v>124</v>
      </c>
    </row>
    <row r="150" s="2" customFormat="1" ht="24.15" customHeight="1">
      <c r="A150" s="38"/>
      <c r="B150" s="39"/>
      <c r="C150" s="218" t="s">
        <v>173</v>
      </c>
      <c r="D150" s="218" t="s">
        <v>126</v>
      </c>
      <c r="E150" s="219" t="s">
        <v>174</v>
      </c>
      <c r="F150" s="220" t="s">
        <v>175</v>
      </c>
      <c r="G150" s="221" t="s">
        <v>143</v>
      </c>
      <c r="H150" s="222">
        <v>15.253</v>
      </c>
      <c r="I150" s="223"/>
      <c r="J150" s="224">
        <f>ROUND(I150*H150,2)</f>
        <v>0</v>
      </c>
      <c r="K150" s="220" t="s">
        <v>130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131</v>
      </c>
      <c r="AT150" s="229" t="s">
        <v>126</v>
      </c>
      <c r="AU150" s="229" t="s">
        <v>88</v>
      </c>
      <c r="AY150" s="17" t="s">
        <v>124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86</v>
      </c>
      <c r="BK150" s="230">
        <f>ROUND(I150*H150,2)</f>
        <v>0</v>
      </c>
      <c r="BL150" s="17" t="s">
        <v>131</v>
      </c>
      <c r="BM150" s="229" t="s">
        <v>372</v>
      </c>
    </row>
    <row r="151" s="2" customFormat="1">
      <c r="A151" s="38"/>
      <c r="B151" s="39"/>
      <c r="C151" s="40"/>
      <c r="D151" s="231" t="s">
        <v>133</v>
      </c>
      <c r="E151" s="40"/>
      <c r="F151" s="232" t="s">
        <v>177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88</v>
      </c>
    </row>
    <row r="152" s="13" customFormat="1">
      <c r="A152" s="13"/>
      <c r="B152" s="236"/>
      <c r="C152" s="237"/>
      <c r="D152" s="238" t="s">
        <v>135</v>
      </c>
      <c r="E152" s="239" t="s">
        <v>1</v>
      </c>
      <c r="F152" s="240" t="s">
        <v>178</v>
      </c>
      <c r="G152" s="237"/>
      <c r="H152" s="239" t="s">
        <v>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135</v>
      </c>
      <c r="AU152" s="246" t="s">
        <v>88</v>
      </c>
      <c r="AV152" s="13" t="s">
        <v>86</v>
      </c>
      <c r="AW152" s="13" t="s">
        <v>32</v>
      </c>
      <c r="AX152" s="13" t="s">
        <v>78</v>
      </c>
      <c r="AY152" s="246" t="s">
        <v>124</v>
      </c>
    </row>
    <row r="153" s="14" customFormat="1">
      <c r="A153" s="14"/>
      <c r="B153" s="247"/>
      <c r="C153" s="248"/>
      <c r="D153" s="238" t="s">
        <v>135</v>
      </c>
      <c r="E153" s="249" t="s">
        <v>1</v>
      </c>
      <c r="F153" s="250" t="s">
        <v>373</v>
      </c>
      <c r="G153" s="248"/>
      <c r="H153" s="251">
        <v>15.253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135</v>
      </c>
      <c r="AU153" s="257" t="s">
        <v>88</v>
      </c>
      <c r="AV153" s="14" t="s">
        <v>88</v>
      </c>
      <c r="AW153" s="14" t="s">
        <v>32</v>
      </c>
      <c r="AX153" s="14" t="s">
        <v>86</v>
      </c>
      <c r="AY153" s="257" t="s">
        <v>124</v>
      </c>
    </row>
    <row r="154" s="2" customFormat="1" ht="16.5" customHeight="1">
      <c r="A154" s="38"/>
      <c r="B154" s="39"/>
      <c r="C154" s="218" t="s">
        <v>180</v>
      </c>
      <c r="D154" s="218" t="s">
        <v>126</v>
      </c>
      <c r="E154" s="219" t="s">
        <v>181</v>
      </c>
      <c r="F154" s="220" t="s">
        <v>182</v>
      </c>
      <c r="G154" s="221" t="s">
        <v>143</v>
      </c>
      <c r="H154" s="222">
        <v>10.595000000000001</v>
      </c>
      <c r="I154" s="223"/>
      <c r="J154" s="224">
        <f>ROUND(I154*H154,2)</f>
        <v>0</v>
      </c>
      <c r="K154" s="220" t="s">
        <v>130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131</v>
      </c>
      <c r="AT154" s="229" t="s">
        <v>126</v>
      </c>
      <c r="AU154" s="229" t="s">
        <v>88</v>
      </c>
      <c r="AY154" s="17" t="s">
        <v>124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86</v>
      </c>
      <c r="BK154" s="230">
        <f>ROUND(I154*H154,2)</f>
        <v>0</v>
      </c>
      <c r="BL154" s="17" t="s">
        <v>131</v>
      </c>
      <c r="BM154" s="229" t="s">
        <v>374</v>
      </c>
    </row>
    <row r="155" s="2" customFormat="1">
      <c r="A155" s="38"/>
      <c r="B155" s="39"/>
      <c r="C155" s="40"/>
      <c r="D155" s="231" t="s">
        <v>133</v>
      </c>
      <c r="E155" s="40"/>
      <c r="F155" s="232" t="s">
        <v>184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88</v>
      </c>
    </row>
    <row r="156" s="13" customFormat="1">
      <c r="A156" s="13"/>
      <c r="B156" s="236"/>
      <c r="C156" s="237"/>
      <c r="D156" s="238" t="s">
        <v>135</v>
      </c>
      <c r="E156" s="239" t="s">
        <v>1</v>
      </c>
      <c r="F156" s="240" t="s">
        <v>185</v>
      </c>
      <c r="G156" s="237"/>
      <c r="H156" s="239" t="s">
        <v>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135</v>
      </c>
      <c r="AU156" s="246" t="s">
        <v>88</v>
      </c>
      <c r="AV156" s="13" t="s">
        <v>86</v>
      </c>
      <c r="AW156" s="13" t="s">
        <v>32</v>
      </c>
      <c r="AX156" s="13" t="s">
        <v>78</v>
      </c>
      <c r="AY156" s="246" t="s">
        <v>124</v>
      </c>
    </row>
    <row r="157" s="14" customFormat="1">
      <c r="A157" s="14"/>
      <c r="B157" s="247"/>
      <c r="C157" s="248"/>
      <c r="D157" s="238" t="s">
        <v>135</v>
      </c>
      <c r="E157" s="249" t="s">
        <v>1</v>
      </c>
      <c r="F157" s="250" t="s">
        <v>369</v>
      </c>
      <c r="G157" s="248"/>
      <c r="H157" s="251">
        <v>10.595000000000001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135</v>
      </c>
      <c r="AU157" s="257" t="s">
        <v>88</v>
      </c>
      <c r="AV157" s="14" t="s">
        <v>88</v>
      </c>
      <c r="AW157" s="14" t="s">
        <v>32</v>
      </c>
      <c r="AX157" s="14" t="s">
        <v>86</v>
      </c>
      <c r="AY157" s="257" t="s">
        <v>124</v>
      </c>
    </row>
    <row r="158" s="2" customFormat="1" ht="24.15" customHeight="1">
      <c r="A158" s="38"/>
      <c r="B158" s="39"/>
      <c r="C158" s="218" t="s">
        <v>186</v>
      </c>
      <c r="D158" s="218" t="s">
        <v>126</v>
      </c>
      <c r="E158" s="219" t="s">
        <v>187</v>
      </c>
      <c r="F158" s="220" t="s">
        <v>188</v>
      </c>
      <c r="G158" s="221" t="s">
        <v>129</v>
      </c>
      <c r="H158" s="222">
        <v>32.628</v>
      </c>
      <c r="I158" s="223"/>
      <c r="J158" s="224">
        <f>ROUND(I158*H158,2)</f>
        <v>0</v>
      </c>
      <c r="K158" s="220" t="s">
        <v>130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131</v>
      </c>
      <c r="AT158" s="229" t="s">
        <v>126</v>
      </c>
      <c r="AU158" s="229" t="s">
        <v>88</v>
      </c>
      <c r="AY158" s="17" t="s">
        <v>124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86</v>
      </c>
      <c r="BK158" s="230">
        <f>ROUND(I158*H158,2)</f>
        <v>0</v>
      </c>
      <c r="BL158" s="17" t="s">
        <v>131</v>
      </c>
      <c r="BM158" s="229" t="s">
        <v>375</v>
      </c>
    </row>
    <row r="159" s="2" customFormat="1">
      <c r="A159" s="38"/>
      <c r="B159" s="39"/>
      <c r="C159" s="40"/>
      <c r="D159" s="231" t="s">
        <v>133</v>
      </c>
      <c r="E159" s="40"/>
      <c r="F159" s="232" t="s">
        <v>190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88</v>
      </c>
    </row>
    <row r="160" s="13" customFormat="1">
      <c r="A160" s="13"/>
      <c r="B160" s="236"/>
      <c r="C160" s="237"/>
      <c r="D160" s="238" t="s">
        <v>135</v>
      </c>
      <c r="E160" s="239" t="s">
        <v>1</v>
      </c>
      <c r="F160" s="240" t="s">
        <v>191</v>
      </c>
      <c r="G160" s="237"/>
      <c r="H160" s="239" t="s">
        <v>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135</v>
      </c>
      <c r="AU160" s="246" t="s">
        <v>88</v>
      </c>
      <c r="AV160" s="13" t="s">
        <v>86</v>
      </c>
      <c r="AW160" s="13" t="s">
        <v>32</v>
      </c>
      <c r="AX160" s="13" t="s">
        <v>78</v>
      </c>
      <c r="AY160" s="246" t="s">
        <v>124</v>
      </c>
    </row>
    <row r="161" s="14" customFormat="1">
      <c r="A161" s="14"/>
      <c r="B161" s="247"/>
      <c r="C161" s="248"/>
      <c r="D161" s="238" t="s">
        <v>135</v>
      </c>
      <c r="E161" s="249" t="s">
        <v>1</v>
      </c>
      <c r="F161" s="250" t="s">
        <v>376</v>
      </c>
      <c r="G161" s="248"/>
      <c r="H161" s="251">
        <v>32.628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135</v>
      </c>
      <c r="AU161" s="257" t="s">
        <v>88</v>
      </c>
      <c r="AV161" s="14" t="s">
        <v>88</v>
      </c>
      <c r="AW161" s="14" t="s">
        <v>32</v>
      </c>
      <c r="AX161" s="14" t="s">
        <v>86</v>
      </c>
      <c r="AY161" s="257" t="s">
        <v>124</v>
      </c>
    </row>
    <row r="162" s="2" customFormat="1" ht="16.5" customHeight="1">
      <c r="A162" s="38"/>
      <c r="B162" s="39"/>
      <c r="C162" s="270" t="s">
        <v>193</v>
      </c>
      <c r="D162" s="270" t="s">
        <v>194</v>
      </c>
      <c r="E162" s="271" t="s">
        <v>195</v>
      </c>
      <c r="F162" s="272" t="s">
        <v>196</v>
      </c>
      <c r="G162" s="273" t="s">
        <v>197</v>
      </c>
      <c r="H162" s="274">
        <v>0.81599999999999995</v>
      </c>
      <c r="I162" s="275"/>
      <c r="J162" s="276">
        <f>ROUND(I162*H162,2)</f>
        <v>0</v>
      </c>
      <c r="K162" s="272" t="s">
        <v>130</v>
      </c>
      <c r="L162" s="277"/>
      <c r="M162" s="278" t="s">
        <v>1</v>
      </c>
      <c r="N162" s="279" t="s">
        <v>43</v>
      </c>
      <c r="O162" s="91"/>
      <c r="P162" s="227">
        <f>O162*H162</f>
        <v>0</v>
      </c>
      <c r="Q162" s="227">
        <v>0.001</v>
      </c>
      <c r="R162" s="227">
        <f>Q162*H162</f>
        <v>0.00081599999999999999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186</v>
      </c>
      <c r="AT162" s="229" t="s">
        <v>194</v>
      </c>
      <c r="AU162" s="229" t="s">
        <v>88</v>
      </c>
      <c r="AY162" s="17" t="s">
        <v>124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86</v>
      </c>
      <c r="BK162" s="230">
        <f>ROUND(I162*H162,2)</f>
        <v>0</v>
      </c>
      <c r="BL162" s="17" t="s">
        <v>131</v>
      </c>
      <c r="BM162" s="229" t="s">
        <v>377</v>
      </c>
    </row>
    <row r="163" s="14" customFormat="1">
      <c r="A163" s="14"/>
      <c r="B163" s="247"/>
      <c r="C163" s="248"/>
      <c r="D163" s="238" t="s">
        <v>135</v>
      </c>
      <c r="E163" s="249" t="s">
        <v>1</v>
      </c>
      <c r="F163" s="250" t="s">
        <v>378</v>
      </c>
      <c r="G163" s="248"/>
      <c r="H163" s="251">
        <v>0.81599999999999995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135</v>
      </c>
      <c r="AU163" s="257" t="s">
        <v>88</v>
      </c>
      <c r="AV163" s="14" t="s">
        <v>88</v>
      </c>
      <c r="AW163" s="14" t="s">
        <v>32</v>
      </c>
      <c r="AX163" s="14" t="s">
        <v>86</v>
      </c>
      <c r="AY163" s="257" t="s">
        <v>124</v>
      </c>
    </row>
    <row r="164" s="2" customFormat="1" ht="24.15" customHeight="1">
      <c r="A164" s="38"/>
      <c r="B164" s="39"/>
      <c r="C164" s="218" t="s">
        <v>200</v>
      </c>
      <c r="D164" s="218" t="s">
        <v>126</v>
      </c>
      <c r="E164" s="219" t="s">
        <v>201</v>
      </c>
      <c r="F164" s="220" t="s">
        <v>202</v>
      </c>
      <c r="G164" s="221" t="s">
        <v>129</v>
      </c>
      <c r="H164" s="222">
        <v>521.51300000000003</v>
      </c>
      <c r="I164" s="223"/>
      <c r="J164" s="224">
        <f>ROUND(I164*H164,2)</f>
        <v>0</v>
      </c>
      <c r="K164" s="220" t="s">
        <v>130</v>
      </c>
      <c r="L164" s="44"/>
      <c r="M164" s="225" t="s">
        <v>1</v>
      </c>
      <c r="N164" s="226" t="s">
        <v>43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131</v>
      </c>
      <c r="AT164" s="229" t="s">
        <v>126</v>
      </c>
      <c r="AU164" s="229" t="s">
        <v>88</v>
      </c>
      <c r="AY164" s="17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86</v>
      </c>
      <c r="BK164" s="230">
        <f>ROUND(I164*H164,2)</f>
        <v>0</v>
      </c>
      <c r="BL164" s="17" t="s">
        <v>131</v>
      </c>
      <c r="BM164" s="229" t="s">
        <v>379</v>
      </c>
    </row>
    <row r="165" s="2" customFormat="1">
      <c r="A165" s="38"/>
      <c r="B165" s="39"/>
      <c r="C165" s="40"/>
      <c r="D165" s="231" t="s">
        <v>133</v>
      </c>
      <c r="E165" s="40"/>
      <c r="F165" s="232" t="s">
        <v>204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133</v>
      </c>
      <c r="AU165" s="17" t="s">
        <v>88</v>
      </c>
    </row>
    <row r="166" s="13" customFormat="1">
      <c r="A166" s="13"/>
      <c r="B166" s="236"/>
      <c r="C166" s="237"/>
      <c r="D166" s="238" t="s">
        <v>135</v>
      </c>
      <c r="E166" s="239" t="s">
        <v>1</v>
      </c>
      <c r="F166" s="240" t="s">
        <v>205</v>
      </c>
      <c r="G166" s="237"/>
      <c r="H166" s="239" t="s">
        <v>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135</v>
      </c>
      <c r="AU166" s="246" t="s">
        <v>88</v>
      </c>
      <c r="AV166" s="13" t="s">
        <v>86</v>
      </c>
      <c r="AW166" s="13" t="s">
        <v>32</v>
      </c>
      <c r="AX166" s="13" t="s">
        <v>78</v>
      </c>
      <c r="AY166" s="246" t="s">
        <v>124</v>
      </c>
    </row>
    <row r="167" s="14" customFormat="1">
      <c r="A167" s="14"/>
      <c r="B167" s="247"/>
      <c r="C167" s="248"/>
      <c r="D167" s="238" t="s">
        <v>135</v>
      </c>
      <c r="E167" s="249" t="s">
        <v>1</v>
      </c>
      <c r="F167" s="250" t="s">
        <v>380</v>
      </c>
      <c r="G167" s="248"/>
      <c r="H167" s="251">
        <v>521.51300000000003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135</v>
      </c>
      <c r="AU167" s="257" t="s">
        <v>88</v>
      </c>
      <c r="AV167" s="14" t="s">
        <v>88</v>
      </c>
      <c r="AW167" s="14" t="s">
        <v>32</v>
      </c>
      <c r="AX167" s="14" t="s">
        <v>86</v>
      </c>
      <c r="AY167" s="257" t="s">
        <v>124</v>
      </c>
    </row>
    <row r="168" s="2" customFormat="1" ht="16.5" customHeight="1">
      <c r="A168" s="38"/>
      <c r="B168" s="39"/>
      <c r="C168" s="218" t="s">
        <v>207</v>
      </c>
      <c r="D168" s="218" t="s">
        <v>126</v>
      </c>
      <c r="E168" s="219" t="s">
        <v>208</v>
      </c>
      <c r="F168" s="220" t="s">
        <v>209</v>
      </c>
      <c r="G168" s="221" t="s">
        <v>129</v>
      </c>
      <c r="H168" s="222">
        <v>32.628</v>
      </c>
      <c r="I168" s="223"/>
      <c r="J168" s="224">
        <f>ROUND(I168*H168,2)</f>
        <v>0</v>
      </c>
      <c r="K168" s="220" t="s">
        <v>130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131</v>
      </c>
      <c r="AT168" s="229" t="s">
        <v>126</v>
      </c>
      <c r="AU168" s="229" t="s">
        <v>88</v>
      </c>
      <c r="AY168" s="17" t="s">
        <v>124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86</v>
      </c>
      <c r="BK168" s="230">
        <f>ROUND(I168*H168,2)</f>
        <v>0</v>
      </c>
      <c r="BL168" s="17" t="s">
        <v>131</v>
      </c>
      <c r="BM168" s="229" t="s">
        <v>381</v>
      </c>
    </row>
    <row r="169" s="2" customFormat="1">
      <c r="A169" s="38"/>
      <c r="B169" s="39"/>
      <c r="C169" s="40"/>
      <c r="D169" s="231" t="s">
        <v>133</v>
      </c>
      <c r="E169" s="40"/>
      <c r="F169" s="232" t="s">
        <v>211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133</v>
      </c>
      <c r="AU169" s="17" t="s">
        <v>88</v>
      </c>
    </row>
    <row r="170" s="13" customFormat="1">
      <c r="A170" s="13"/>
      <c r="B170" s="236"/>
      <c r="C170" s="237"/>
      <c r="D170" s="238" t="s">
        <v>135</v>
      </c>
      <c r="E170" s="239" t="s">
        <v>1</v>
      </c>
      <c r="F170" s="240" t="s">
        <v>212</v>
      </c>
      <c r="G170" s="237"/>
      <c r="H170" s="239" t="s">
        <v>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135</v>
      </c>
      <c r="AU170" s="246" t="s">
        <v>88</v>
      </c>
      <c r="AV170" s="13" t="s">
        <v>86</v>
      </c>
      <c r="AW170" s="13" t="s">
        <v>32</v>
      </c>
      <c r="AX170" s="13" t="s">
        <v>78</v>
      </c>
      <c r="AY170" s="246" t="s">
        <v>124</v>
      </c>
    </row>
    <row r="171" s="14" customFormat="1">
      <c r="A171" s="14"/>
      <c r="B171" s="247"/>
      <c r="C171" s="248"/>
      <c r="D171" s="238" t="s">
        <v>135</v>
      </c>
      <c r="E171" s="249" t="s">
        <v>1</v>
      </c>
      <c r="F171" s="250" t="s">
        <v>376</v>
      </c>
      <c r="G171" s="248"/>
      <c r="H171" s="251">
        <v>32.628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135</v>
      </c>
      <c r="AU171" s="257" t="s">
        <v>88</v>
      </c>
      <c r="AV171" s="14" t="s">
        <v>88</v>
      </c>
      <c r="AW171" s="14" t="s">
        <v>32</v>
      </c>
      <c r="AX171" s="14" t="s">
        <v>86</v>
      </c>
      <c r="AY171" s="257" t="s">
        <v>124</v>
      </c>
    </row>
    <row r="172" s="2" customFormat="1" ht="24.15" customHeight="1">
      <c r="A172" s="38"/>
      <c r="B172" s="39"/>
      <c r="C172" s="218" t="s">
        <v>8</v>
      </c>
      <c r="D172" s="218" t="s">
        <v>126</v>
      </c>
      <c r="E172" s="219" t="s">
        <v>213</v>
      </c>
      <c r="F172" s="220" t="s">
        <v>214</v>
      </c>
      <c r="G172" s="221" t="s">
        <v>129</v>
      </c>
      <c r="H172" s="222">
        <v>32.628</v>
      </c>
      <c r="I172" s="223"/>
      <c r="J172" s="224">
        <f>ROUND(I172*H172,2)</f>
        <v>0</v>
      </c>
      <c r="K172" s="220" t="s">
        <v>130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131</v>
      </c>
      <c r="AT172" s="229" t="s">
        <v>126</v>
      </c>
      <c r="AU172" s="229" t="s">
        <v>88</v>
      </c>
      <c r="AY172" s="17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86</v>
      </c>
      <c r="BK172" s="230">
        <f>ROUND(I172*H172,2)</f>
        <v>0</v>
      </c>
      <c r="BL172" s="17" t="s">
        <v>131</v>
      </c>
      <c r="BM172" s="229" t="s">
        <v>382</v>
      </c>
    </row>
    <row r="173" s="2" customFormat="1">
      <c r="A173" s="38"/>
      <c r="B173" s="39"/>
      <c r="C173" s="40"/>
      <c r="D173" s="231" t="s">
        <v>133</v>
      </c>
      <c r="E173" s="40"/>
      <c r="F173" s="232" t="s">
        <v>216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133</v>
      </c>
      <c r="AU173" s="17" t="s">
        <v>88</v>
      </c>
    </row>
    <row r="174" s="13" customFormat="1">
      <c r="A174" s="13"/>
      <c r="B174" s="236"/>
      <c r="C174" s="237"/>
      <c r="D174" s="238" t="s">
        <v>135</v>
      </c>
      <c r="E174" s="239" t="s">
        <v>1</v>
      </c>
      <c r="F174" s="240" t="s">
        <v>217</v>
      </c>
      <c r="G174" s="237"/>
      <c r="H174" s="239" t="s">
        <v>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135</v>
      </c>
      <c r="AU174" s="246" t="s">
        <v>88</v>
      </c>
      <c r="AV174" s="13" t="s">
        <v>86</v>
      </c>
      <c r="AW174" s="13" t="s">
        <v>32</v>
      </c>
      <c r="AX174" s="13" t="s">
        <v>78</v>
      </c>
      <c r="AY174" s="246" t="s">
        <v>124</v>
      </c>
    </row>
    <row r="175" s="14" customFormat="1">
      <c r="A175" s="14"/>
      <c r="B175" s="247"/>
      <c r="C175" s="248"/>
      <c r="D175" s="238" t="s">
        <v>135</v>
      </c>
      <c r="E175" s="249" t="s">
        <v>1</v>
      </c>
      <c r="F175" s="250" t="s">
        <v>376</v>
      </c>
      <c r="G175" s="248"/>
      <c r="H175" s="251">
        <v>32.628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135</v>
      </c>
      <c r="AU175" s="257" t="s">
        <v>88</v>
      </c>
      <c r="AV175" s="14" t="s">
        <v>88</v>
      </c>
      <c r="AW175" s="14" t="s">
        <v>32</v>
      </c>
      <c r="AX175" s="14" t="s">
        <v>86</v>
      </c>
      <c r="AY175" s="257" t="s">
        <v>124</v>
      </c>
    </row>
    <row r="176" s="2" customFormat="1" ht="24.15" customHeight="1">
      <c r="A176" s="38"/>
      <c r="B176" s="39"/>
      <c r="C176" s="218" t="s">
        <v>218</v>
      </c>
      <c r="D176" s="218" t="s">
        <v>126</v>
      </c>
      <c r="E176" s="219" t="s">
        <v>383</v>
      </c>
      <c r="F176" s="220" t="s">
        <v>384</v>
      </c>
      <c r="G176" s="221" t="s">
        <v>350</v>
      </c>
      <c r="H176" s="222">
        <v>2</v>
      </c>
      <c r="I176" s="223"/>
      <c r="J176" s="224">
        <f>ROUND(I176*H176,2)</f>
        <v>0</v>
      </c>
      <c r="K176" s="220" t="s">
        <v>130</v>
      </c>
      <c r="L176" s="44"/>
      <c r="M176" s="225" t="s">
        <v>1</v>
      </c>
      <c r="N176" s="226" t="s">
        <v>43</v>
      </c>
      <c r="O176" s="91"/>
      <c r="P176" s="227">
        <f>O176*H176</f>
        <v>0</v>
      </c>
      <c r="Q176" s="227">
        <v>0.01281</v>
      </c>
      <c r="R176" s="227">
        <f>Q176*H176</f>
        <v>0.02562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131</v>
      </c>
      <c r="AT176" s="229" t="s">
        <v>126</v>
      </c>
      <c r="AU176" s="229" t="s">
        <v>88</v>
      </c>
      <c r="AY176" s="17" t="s">
        <v>124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86</v>
      </c>
      <c r="BK176" s="230">
        <f>ROUND(I176*H176,2)</f>
        <v>0</v>
      </c>
      <c r="BL176" s="17" t="s">
        <v>131</v>
      </c>
      <c r="BM176" s="229" t="s">
        <v>385</v>
      </c>
    </row>
    <row r="177" s="2" customFormat="1">
      <c r="A177" s="38"/>
      <c r="B177" s="39"/>
      <c r="C177" s="40"/>
      <c r="D177" s="231" t="s">
        <v>133</v>
      </c>
      <c r="E177" s="40"/>
      <c r="F177" s="232" t="s">
        <v>386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133</v>
      </c>
      <c r="AU177" s="17" t="s">
        <v>88</v>
      </c>
    </row>
    <row r="178" s="2" customFormat="1" ht="24.15" customHeight="1">
      <c r="A178" s="38"/>
      <c r="B178" s="39"/>
      <c r="C178" s="218" t="s">
        <v>226</v>
      </c>
      <c r="D178" s="218" t="s">
        <v>126</v>
      </c>
      <c r="E178" s="219" t="s">
        <v>219</v>
      </c>
      <c r="F178" s="220" t="s">
        <v>220</v>
      </c>
      <c r="G178" s="221" t="s">
        <v>221</v>
      </c>
      <c r="H178" s="222">
        <v>0.002</v>
      </c>
      <c r="I178" s="223"/>
      <c r="J178" s="224">
        <f>ROUND(I178*H178,2)</f>
        <v>0</v>
      </c>
      <c r="K178" s="220" t="s">
        <v>130</v>
      </c>
      <c r="L178" s="44"/>
      <c r="M178" s="225" t="s">
        <v>1</v>
      </c>
      <c r="N178" s="226" t="s">
        <v>43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131</v>
      </c>
      <c r="AT178" s="229" t="s">
        <v>126</v>
      </c>
      <c r="AU178" s="229" t="s">
        <v>88</v>
      </c>
      <c r="AY178" s="17" t="s">
        <v>124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86</v>
      </c>
      <c r="BK178" s="230">
        <f>ROUND(I178*H178,2)</f>
        <v>0</v>
      </c>
      <c r="BL178" s="17" t="s">
        <v>131</v>
      </c>
      <c r="BM178" s="229" t="s">
        <v>387</v>
      </c>
    </row>
    <row r="179" s="2" customFormat="1">
      <c r="A179" s="38"/>
      <c r="B179" s="39"/>
      <c r="C179" s="40"/>
      <c r="D179" s="231" t="s">
        <v>133</v>
      </c>
      <c r="E179" s="40"/>
      <c r="F179" s="232" t="s">
        <v>223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133</v>
      </c>
      <c r="AU179" s="17" t="s">
        <v>88</v>
      </c>
    </row>
    <row r="180" s="13" customFormat="1">
      <c r="A180" s="13"/>
      <c r="B180" s="236"/>
      <c r="C180" s="237"/>
      <c r="D180" s="238" t="s">
        <v>135</v>
      </c>
      <c r="E180" s="239" t="s">
        <v>1</v>
      </c>
      <c r="F180" s="240" t="s">
        <v>224</v>
      </c>
      <c r="G180" s="237"/>
      <c r="H180" s="239" t="s">
        <v>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135</v>
      </c>
      <c r="AU180" s="246" t="s">
        <v>88</v>
      </c>
      <c r="AV180" s="13" t="s">
        <v>86</v>
      </c>
      <c r="AW180" s="13" t="s">
        <v>32</v>
      </c>
      <c r="AX180" s="13" t="s">
        <v>78</v>
      </c>
      <c r="AY180" s="246" t="s">
        <v>124</v>
      </c>
    </row>
    <row r="181" s="14" customFormat="1">
      <c r="A181" s="14"/>
      <c r="B181" s="247"/>
      <c r="C181" s="248"/>
      <c r="D181" s="238" t="s">
        <v>135</v>
      </c>
      <c r="E181" s="249" t="s">
        <v>1</v>
      </c>
      <c r="F181" s="250" t="s">
        <v>388</v>
      </c>
      <c r="G181" s="248"/>
      <c r="H181" s="251">
        <v>0.002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135</v>
      </c>
      <c r="AU181" s="257" t="s">
        <v>88</v>
      </c>
      <c r="AV181" s="14" t="s">
        <v>88</v>
      </c>
      <c r="AW181" s="14" t="s">
        <v>32</v>
      </c>
      <c r="AX181" s="14" t="s">
        <v>86</v>
      </c>
      <c r="AY181" s="257" t="s">
        <v>124</v>
      </c>
    </row>
    <row r="182" s="2" customFormat="1" ht="21.75" customHeight="1">
      <c r="A182" s="38"/>
      <c r="B182" s="39"/>
      <c r="C182" s="270" t="s">
        <v>233</v>
      </c>
      <c r="D182" s="270" t="s">
        <v>194</v>
      </c>
      <c r="E182" s="271" t="s">
        <v>227</v>
      </c>
      <c r="F182" s="272" t="s">
        <v>228</v>
      </c>
      <c r="G182" s="273" t="s">
        <v>197</v>
      </c>
      <c r="H182" s="274">
        <v>1.958</v>
      </c>
      <c r="I182" s="275"/>
      <c r="J182" s="276">
        <f>ROUND(I182*H182,2)</f>
        <v>0</v>
      </c>
      <c r="K182" s="272" t="s">
        <v>1</v>
      </c>
      <c r="L182" s="277"/>
      <c r="M182" s="278" t="s">
        <v>1</v>
      </c>
      <c r="N182" s="279" t="s">
        <v>43</v>
      </c>
      <c r="O182" s="91"/>
      <c r="P182" s="227">
        <f>O182*H182</f>
        <v>0</v>
      </c>
      <c r="Q182" s="227">
        <v>0.001</v>
      </c>
      <c r="R182" s="227">
        <f>Q182*H182</f>
        <v>0.0019580000000000001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186</v>
      </c>
      <c r="AT182" s="229" t="s">
        <v>194</v>
      </c>
      <c r="AU182" s="229" t="s">
        <v>88</v>
      </c>
      <c r="AY182" s="17" t="s">
        <v>124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86</v>
      </c>
      <c r="BK182" s="230">
        <f>ROUND(I182*H182,2)</f>
        <v>0</v>
      </c>
      <c r="BL182" s="17" t="s">
        <v>131</v>
      </c>
      <c r="BM182" s="229" t="s">
        <v>389</v>
      </c>
    </row>
    <row r="183" s="13" customFormat="1">
      <c r="A183" s="13"/>
      <c r="B183" s="236"/>
      <c r="C183" s="237"/>
      <c r="D183" s="238" t="s">
        <v>135</v>
      </c>
      <c r="E183" s="239" t="s">
        <v>1</v>
      </c>
      <c r="F183" s="240" t="s">
        <v>224</v>
      </c>
      <c r="G183" s="237"/>
      <c r="H183" s="239" t="s">
        <v>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135</v>
      </c>
      <c r="AU183" s="246" t="s">
        <v>88</v>
      </c>
      <c r="AV183" s="13" t="s">
        <v>86</v>
      </c>
      <c r="AW183" s="13" t="s">
        <v>32</v>
      </c>
      <c r="AX183" s="13" t="s">
        <v>78</v>
      </c>
      <c r="AY183" s="246" t="s">
        <v>124</v>
      </c>
    </row>
    <row r="184" s="14" customFormat="1">
      <c r="A184" s="14"/>
      <c r="B184" s="247"/>
      <c r="C184" s="248"/>
      <c r="D184" s="238" t="s">
        <v>135</v>
      </c>
      <c r="E184" s="249" t="s">
        <v>1</v>
      </c>
      <c r="F184" s="250" t="s">
        <v>390</v>
      </c>
      <c r="G184" s="248"/>
      <c r="H184" s="251">
        <v>1.958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135</v>
      </c>
      <c r="AU184" s="257" t="s">
        <v>88</v>
      </c>
      <c r="AV184" s="14" t="s">
        <v>88</v>
      </c>
      <c r="AW184" s="14" t="s">
        <v>32</v>
      </c>
      <c r="AX184" s="14" t="s">
        <v>86</v>
      </c>
      <c r="AY184" s="257" t="s">
        <v>124</v>
      </c>
    </row>
    <row r="185" s="12" customFormat="1" ht="22.8" customHeight="1">
      <c r="A185" s="12"/>
      <c r="B185" s="202"/>
      <c r="C185" s="203"/>
      <c r="D185" s="204" t="s">
        <v>77</v>
      </c>
      <c r="E185" s="216" t="s">
        <v>88</v>
      </c>
      <c r="F185" s="216" t="s">
        <v>232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SUM(P186:P194)</f>
        <v>0</v>
      </c>
      <c r="Q185" s="210"/>
      <c r="R185" s="211">
        <f>SUM(R186:R194)</f>
        <v>36.382800750000001</v>
      </c>
      <c r="S185" s="210"/>
      <c r="T185" s="212">
        <f>SUM(T186:T194)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86</v>
      </c>
      <c r="AT185" s="214" t="s">
        <v>77</v>
      </c>
      <c r="AU185" s="214" t="s">
        <v>86</v>
      </c>
      <c r="AY185" s="213" t="s">
        <v>124</v>
      </c>
      <c r="BK185" s="215">
        <f>SUM(BK186:BK194)</f>
        <v>0</v>
      </c>
    </row>
    <row r="186" s="2" customFormat="1" ht="33" customHeight="1">
      <c r="A186" s="38"/>
      <c r="B186" s="39"/>
      <c r="C186" s="218" t="s">
        <v>240</v>
      </c>
      <c r="D186" s="218" t="s">
        <v>126</v>
      </c>
      <c r="E186" s="219" t="s">
        <v>234</v>
      </c>
      <c r="F186" s="220" t="s">
        <v>235</v>
      </c>
      <c r="G186" s="221" t="s">
        <v>129</v>
      </c>
      <c r="H186" s="222">
        <v>234.691</v>
      </c>
      <c r="I186" s="223"/>
      <c r="J186" s="224">
        <f>ROUND(I186*H186,2)</f>
        <v>0</v>
      </c>
      <c r="K186" s="220" t="s">
        <v>130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0.00031</v>
      </c>
      <c r="R186" s="227">
        <f>Q186*H186</f>
        <v>0.07275421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131</v>
      </c>
      <c r="AT186" s="229" t="s">
        <v>126</v>
      </c>
      <c r="AU186" s="229" t="s">
        <v>88</v>
      </c>
      <c r="AY186" s="17" t="s">
        <v>124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86</v>
      </c>
      <c r="BK186" s="230">
        <f>ROUND(I186*H186,2)</f>
        <v>0</v>
      </c>
      <c r="BL186" s="17" t="s">
        <v>131</v>
      </c>
      <c r="BM186" s="229" t="s">
        <v>391</v>
      </c>
    </row>
    <row r="187" s="2" customFormat="1">
      <c r="A187" s="38"/>
      <c r="B187" s="39"/>
      <c r="C187" s="40"/>
      <c r="D187" s="231" t="s">
        <v>133</v>
      </c>
      <c r="E187" s="40"/>
      <c r="F187" s="232" t="s">
        <v>237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88</v>
      </c>
    </row>
    <row r="188" s="13" customFormat="1">
      <c r="A188" s="13"/>
      <c r="B188" s="236"/>
      <c r="C188" s="237"/>
      <c r="D188" s="238" t="s">
        <v>135</v>
      </c>
      <c r="E188" s="239" t="s">
        <v>1</v>
      </c>
      <c r="F188" s="240" t="s">
        <v>238</v>
      </c>
      <c r="G188" s="237"/>
      <c r="H188" s="239" t="s">
        <v>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135</v>
      </c>
      <c r="AU188" s="246" t="s">
        <v>88</v>
      </c>
      <c r="AV188" s="13" t="s">
        <v>86</v>
      </c>
      <c r="AW188" s="13" t="s">
        <v>32</v>
      </c>
      <c r="AX188" s="13" t="s">
        <v>78</v>
      </c>
      <c r="AY188" s="246" t="s">
        <v>124</v>
      </c>
    </row>
    <row r="189" s="14" customFormat="1">
      <c r="A189" s="14"/>
      <c r="B189" s="247"/>
      <c r="C189" s="248"/>
      <c r="D189" s="238" t="s">
        <v>135</v>
      </c>
      <c r="E189" s="249" t="s">
        <v>1</v>
      </c>
      <c r="F189" s="250" t="s">
        <v>392</v>
      </c>
      <c r="G189" s="248"/>
      <c r="H189" s="251">
        <v>234.691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135</v>
      </c>
      <c r="AU189" s="257" t="s">
        <v>88</v>
      </c>
      <c r="AV189" s="14" t="s">
        <v>88</v>
      </c>
      <c r="AW189" s="14" t="s">
        <v>32</v>
      </c>
      <c r="AX189" s="14" t="s">
        <v>86</v>
      </c>
      <c r="AY189" s="257" t="s">
        <v>124</v>
      </c>
    </row>
    <row r="190" s="2" customFormat="1" ht="24.15" customHeight="1">
      <c r="A190" s="38"/>
      <c r="B190" s="39"/>
      <c r="C190" s="270" t="s">
        <v>245</v>
      </c>
      <c r="D190" s="270" t="s">
        <v>194</v>
      </c>
      <c r="E190" s="271" t="s">
        <v>241</v>
      </c>
      <c r="F190" s="272" t="s">
        <v>242</v>
      </c>
      <c r="G190" s="273" t="s">
        <v>129</v>
      </c>
      <c r="H190" s="274">
        <v>234.691</v>
      </c>
      <c r="I190" s="275"/>
      <c r="J190" s="276">
        <f>ROUND(I190*H190,2)</f>
        <v>0</v>
      </c>
      <c r="K190" s="272" t="s">
        <v>130</v>
      </c>
      <c r="L190" s="277"/>
      <c r="M190" s="278" t="s">
        <v>1</v>
      </c>
      <c r="N190" s="279" t="s">
        <v>43</v>
      </c>
      <c r="O190" s="91"/>
      <c r="P190" s="227">
        <f>O190*H190</f>
        <v>0</v>
      </c>
      <c r="Q190" s="227">
        <v>0.00020000000000000001</v>
      </c>
      <c r="R190" s="227">
        <f>Q190*H190</f>
        <v>0.046938199999999999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186</v>
      </c>
      <c r="AT190" s="229" t="s">
        <v>194</v>
      </c>
      <c r="AU190" s="229" t="s">
        <v>88</v>
      </c>
      <c r="AY190" s="17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86</v>
      </c>
      <c r="BK190" s="230">
        <f>ROUND(I190*H190,2)</f>
        <v>0</v>
      </c>
      <c r="BL190" s="17" t="s">
        <v>131</v>
      </c>
      <c r="BM190" s="229" t="s">
        <v>393</v>
      </c>
    </row>
    <row r="191" s="2" customFormat="1" ht="37.8" customHeight="1">
      <c r="A191" s="38"/>
      <c r="B191" s="39"/>
      <c r="C191" s="218" t="s">
        <v>254</v>
      </c>
      <c r="D191" s="218" t="s">
        <v>126</v>
      </c>
      <c r="E191" s="219" t="s">
        <v>246</v>
      </c>
      <c r="F191" s="220" t="s">
        <v>247</v>
      </c>
      <c r="G191" s="221" t="s">
        <v>248</v>
      </c>
      <c r="H191" s="222">
        <v>132.29400000000001</v>
      </c>
      <c r="I191" s="223"/>
      <c r="J191" s="224">
        <f>ROUND(I191*H191,2)</f>
        <v>0</v>
      </c>
      <c r="K191" s="220" t="s">
        <v>130</v>
      </c>
      <c r="L191" s="44"/>
      <c r="M191" s="225" t="s">
        <v>1</v>
      </c>
      <c r="N191" s="226" t="s">
        <v>43</v>
      </c>
      <c r="O191" s="91"/>
      <c r="P191" s="227">
        <f>O191*H191</f>
        <v>0</v>
      </c>
      <c r="Q191" s="227">
        <v>0.27411000000000002</v>
      </c>
      <c r="R191" s="227">
        <f>Q191*H191</f>
        <v>36.263108340000002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131</v>
      </c>
      <c r="AT191" s="229" t="s">
        <v>126</v>
      </c>
      <c r="AU191" s="229" t="s">
        <v>88</v>
      </c>
      <c r="AY191" s="17" t="s">
        <v>124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86</v>
      </c>
      <c r="BK191" s="230">
        <f>ROUND(I191*H191,2)</f>
        <v>0</v>
      </c>
      <c r="BL191" s="17" t="s">
        <v>131</v>
      </c>
      <c r="BM191" s="229" t="s">
        <v>394</v>
      </c>
    </row>
    <row r="192" s="2" customFormat="1">
      <c r="A192" s="38"/>
      <c r="B192" s="39"/>
      <c r="C192" s="40"/>
      <c r="D192" s="231" t="s">
        <v>133</v>
      </c>
      <c r="E192" s="40"/>
      <c r="F192" s="232" t="s">
        <v>250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133</v>
      </c>
      <c r="AU192" s="17" t="s">
        <v>88</v>
      </c>
    </row>
    <row r="193" s="13" customFormat="1">
      <c r="A193" s="13"/>
      <c r="B193" s="236"/>
      <c r="C193" s="237"/>
      <c r="D193" s="238" t="s">
        <v>135</v>
      </c>
      <c r="E193" s="239" t="s">
        <v>1</v>
      </c>
      <c r="F193" s="240" t="s">
        <v>252</v>
      </c>
      <c r="G193" s="237"/>
      <c r="H193" s="239" t="s">
        <v>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135</v>
      </c>
      <c r="AU193" s="246" t="s">
        <v>88</v>
      </c>
      <c r="AV193" s="13" t="s">
        <v>86</v>
      </c>
      <c r="AW193" s="13" t="s">
        <v>32</v>
      </c>
      <c r="AX193" s="13" t="s">
        <v>78</v>
      </c>
      <c r="AY193" s="246" t="s">
        <v>124</v>
      </c>
    </row>
    <row r="194" s="14" customFormat="1">
      <c r="A194" s="14"/>
      <c r="B194" s="247"/>
      <c r="C194" s="248"/>
      <c r="D194" s="238" t="s">
        <v>135</v>
      </c>
      <c r="E194" s="249" t="s">
        <v>1</v>
      </c>
      <c r="F194" s="250" t="s">
        <v>395</v>
      </c>
      <c r="G194" s="248"/>
      <c r="H194" s="251">
        <v>132.29400000000001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135</v>
      </c>
      <c r="AU194" s="257" t="s">
        <v>88</v>
      </c>
      <c r="AV194" s="14" t="s">
        <v>88</v>
      </c>
      <c r="AW194" s="14" t="s">
        <v>32</v>
      </c>
      <c r="AX194" s="14" t="s">
        <v>86</v>
      </c>
      <c r="AY194" s="257" t="s">
        <v>124</v>
      </c>
    </row>
    <row r="195" s="12" customFormat="1" ht="22.8" customHeight="1">
      <c r="A195" s="12"/>
      <c r="B195" s="202"/>
      <c r="C195" s="203"/>
      <c r="D195" s="204" t="s">
        <v>77</v>
      </c>
      <c r="E195" s="216" t="s">
        <v>167</v>
      </c>
      <c r="F195" s="216" t="s">
        <v>271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SUM(P196:P233)</f>
        <v>0</v>
      </c>
      <c r="Q195" s="210"/>
      <c r="R195" s="211">
        <f>SUM(R196:R233)</f>
        <v>404.01967392000006</v>
      </c>
      <c r="S195" s="210"/>
      <c r="T195" s="212">
        <f>SUM(T196:T233)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86</v>
      </c>
      <c r="AT195" s="214" t="s">
        <v>77</v>
      </c>
      <c r="AU195" s="214" t="s">
        <v>86</v>
      </c>
      <c r="AY195" s="213" t="s">
        <v>124</v>
      </c>
      <c r="BK195" s="215">
        <f>SUM(BK196:BK233)</f>
        <v>0</v>
      </c>
    </row>
    <row r="196" s="2" customFormat="1" ht="37.8" customHeight="1">
      <c r="A196" s="38"/>
      <c r="B196" s="39"/>
      <c r="C196" s="218" t="s">
        <v>261</v>
      </c>
      <c r="D196" s="218" t="s">
        <v>126</v>
      </c>
      <c r="E196" s="219" t="s">
        <v>272</v>
      </c>
      <c r="F196" s="220" t="s">
        <v>273</v>
      </c>
      <c r="G196" s="221" t="s">
        <v>129</v>
      </c>
      <c r="H196" s="222">
        <v>514.15200000000004</v>
      </c>
      <c r="I196" s="223"/>
      <c r="J196" s="224">
        <f>ROUND(I196*H196,2)</f>
        <v>0</v>
      </c>
      <c r="K196" s="220" t="s">
        <v>130</v>
      </c>
      <c r="L196" s="44"/>
      <c r="M196" s="225" t="s">
        <v>1</v>
      </c>
      <c r="N196" s="226" t="s">
        <v>43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131</v>
      </c>
      <c r="AT196" s="229" t="s">
        <v>126</v>
      </c>
      <c r="AU196" s="229" t="s">
        <v>88</v>
      </c>
      <c r="AY196" s="17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86</v>
      </c>
      <c r="BK196" s="230">
        <f>ROUND(I196*H196,2)</f>
        <v>0</v>
      </c>
      <c r="BL196" s="17" t="s">
        <v>131</v>
      </c>
      <c r="BM196" s="229" t="s">
        <v>396</v>
      </c>
    </row>
    <row r="197" s="2" customFormat="1">
      <c r="A197" s="38"/>
      <c r="B197" s="39"/>
      <c r="C197" s="40"/>
      <c r="D197" s="231" t="s">
        <v>133</v>
      </c>
      <c r="E197" s="40"/>
      <c r="F197" s="232" t="s">
        <v>275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133</v>
      </c>
      <c r="AU197" s="17" t="s">
        <v>88</v>
      </c>
    </row>
    <row r="198" s="13" customFormat="1">
      <c r="A198" s="13"/>
      <c r="B198" s="236"/>
      <c r="C198" s="237"/>
      <c r="D198" s="238" t="s">
        <v>135</v>
      </c>
      <c r="E198" s="239" t="s">
        <v>1</v>
      </c>
      <c r="F198" s="240" t="s">
        <v>397</v>
      </c>
      <c r="G198" s="237"/>
      <c r="H198" s="239" t="s">
        <v>1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135</v>
      </c>
      <c r="AU198" s="246" t="s">
        <v>88</v>
      </c>
      <c r="AV198" s="13" t="s">
        <v>86</v>
      </c>
      <c r="AW198" s="13" t="s">
        <v>32</v>
      </c>
      <c r="AX198" s="13" t="s">
        <v>78</v>
      </c>
      <c r="AY198" s="246" t="s">
        <v>124</v>
      </c>
    </row>
    <row r="199" s="14" customFormat="1">
      <c r="A199" s="14"/>
      <c r="B199" s="247"/>
      <c r="C199" s="248"/>
      <c r="D199" s="238" t="s">
        <v>135</v>
      </c>
      <c r="E199" s="249" t="s">
        <v>1</v>
      </c>
      <c r="F199" s="250" t="s">
        <v>398</v>
      </c>
      <c r="G199" s="248"/>
      <c r="H199" s="251">
        <v>514.15200000000004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135</v>
      </c>
      <c r="AU199" s="257" t="s">
        <v>88</v>
      </c>
      <c r="AV199" s="14" t="s">
        <v>88</v>
      </c>
      <c r="AW199" s="14" t="s">
        <v>32</v>
      </c>
      <c r="AX199" s="14" t="s">
        <v>86</v>
      </c>
      <c r="AY199" s="257" t="s">
        <v>124</v>
      </c>
    </row>
    <row r="200" s="2" customFormat="1" ht="21.75" customHeight="1">
      <c r="A200" s="38"/>
      <c r="B200" s="39"/>
      <c r="C200" s="270" t="s">
        <v>268</v>
      </c>
      <c r="D200" s="270" t="s">
        <v>194</v>
      </c>
      <c r="E200" s="271" t="s">
        <v>279</v>
      </c>
      <c r="F200" s="272" t="s">
        <v>280</v>
      </c>
      <c r="G200" s="273" t="s">
        <v>221</v>
      </c>
      <c r="H200" s="274">
        <v>22.494</v>
      </c>
      <c r="I200" s="275"/>
      <c r="J200" s="276">
        <f>ROUND(I200*H200,2)</f>
        <v>0</v>
      </c>
      <c r="K200" s="272" t="s">
        <v>130</v>
      </c>
      <c r="L200" s="277"/>
      <c r="M200" s="278" t="s">
        <v>1</v>
      </c>
      <c r="N200" s="279" t="s">
        <v>43</v>
      </c>
      <c r="O200" s="91"/>
      <c r="P200" s="227">
        <f>O200*H200</f>
        <v>0</v>
      </c>
      <c r="Q200" s="227">
        <v>1</v>
      </c>
      <c r="R200" s="227">
        <f>Q200*H200</f>
        <v>22.494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186</v>
      </c>
      <c r="AT200" s="229" t="s">
        <v>194</v>
      </c>
      <c r="AU200" s="229" t="s">
        <v>88</v>
      </c>
      <c r="AY200" s="17" t="s">
        <v>124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86</v>
      </c>
      <c r="BK200" s="230">
        <f>ROUND(I200*H200,2)</f>
        <v>0</v>
      </c>
      <c r="BL200" s="17" t="s">
        <v>131</v>
      </c>
      <c r="BM200" s="229" t="s">
        <v>399</v>
      </c>
    </row>
    <row r="201" s="13" customFormat="1">
      <c r="A201" s="13"/>
      <c r="B201" s="236"/>
      <c r="C201" s="237"/>
      <c r="D201" s="238" t="s">
        <v>135</v>
      </c>
      <c r="E201" s="239" t="s">
        <v>1</v>
      </c>
      <c r="F201" s="240" t="s">
        <v>282</v>
      </c>
      <c r="G201" s="237"/>
      <c r="H201" s="239" t="s">
        <v>1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135</v>
      </c>
      <c r="AU201" s="246" t="s">
        <v>88</v>
      </c>
      <c r="AV201" s="13" t="s">
        <v>86</v>
      </c>
      <c r="AW201" s="13" t="s">
        <v>32</v>
      </c>
      <c r="AX201" s="13" t="s">
        <v>78</v>
      </c>
      <c r="AY201" s="246" t="s">
        <v>124</v>
      </c>
    </row>
    <row r="202" s="13" customFormat="1">
      <c r="A202" s="13"/>
      <c r="B202" s="236"/>
      <c r="C202" s="237"/>
      <c r="D202" s="238" t="s">
        <v>135</v>
      </c>
      <c r="E202" s="239" t="s">
        <v>1</v>
      </c>
      <c r="F202" s="240" t="s">
        <v>283</v>
      </c>
      <c r="G202" s="237"/>
      <c r="H202" s="239" t="s">
        <v>1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135</v>
      </c>
      <c r="AU202" s="246" t="s">
        <v>88</v>
      </c>
      <c r="AV202" s="13" t="s">
        <v>86</v>
      </c>
      <c r="AW202" s="13" t="s">
        <v>32</v>
      </c>
      <c r="AX202" s="13" t="s">
        <v>78</v>
      </c>
      <c r="AY202" s="246" t="s">
        <v>124</v>
      </c>
    </row>
    <row r="203" s="14" customFormat="1">
      <c r="A203" s="14"/>
      <c r="B203" s="247"/>
      <c r="C203" s="248"/>
      <c r="D203" s="238" t="s">
        <v>135</v>
      </c>
      <c r="E203" s="249" t="s">
        <v>1</v>
      </c>
      <c r="F203" s="250" t="s">
        <v>400</v>
      </c>
      <c r="G203" s="248"/>
      <c r="H203" s="251">
        <v>22.494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135</v>
      </c>
      <c r="AU203" s="257" t="s">
        <v>88</v>
      </c>
      <c r="AV203" s="14" t="s">
        <v>88</v>
      </c>
      <c r="AW203" s="14" t="s">
        <v>32</v>
      </c>
      <c r="AX203" s="14" t="s">
        <v>86</v>
      </c>
      <c r="AY203" s="257" t="s">
        <v>124</v>
      </c>
    </row>
    <row r="204" s="2" customFormat="1" ht="21.75" customHeight="1">
      <c r="A204" s="38"/>
      <c r="B204" s="39"/>
      <c r="C204" s="218" t="s">
        <v>7</v>
      </c>
      <c r="D204" s="218" t="s">
        <v>126</v>
      </c>
      <c r="E204" s="219" t="s">
        <v>293</v>
      </c>
      <c r="F204" s="220" t="s">
        <v>294</v>
      </c>
      <c r="G204" s="221" t="s">
        <v>129</v>
      </c>
      <c r="H204" s="222">
        <v>7.3230000000000004</v>
      </c>
      <c r="I204" s="223"/>
      <c r="J204" s="224">
        <f>ROUND(I204*H204,2)</f>
        <v>0</v>
      </c>
      <c r="K204" s="220" t="s">
        <v>130</v>
      </c>
      <c r="L204" s="44"/>
      <c r="M204" s="225" t="s">
        <v>1</v>
      </c>
      <c r="N204" s="226" t="s">
        <v>43</v>
      </c>
      <c r="O204" s="91"/>
      <c r="P204" s="227">
        <f>O204*H204</f>
        <v>0</v>
      </c>
      <c r="Q204" s="227">
        <v>0.34499999999999997</v>
      </c>
      <c r="R204" s="227">
        <f>Q204*H204</f>
        <v>2.5264349999999998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131</v>
      </c>
      <c r="AT204" s="229" t="s">
        <v>126</v>
      </c>
      <c r="AU204" s="229" t="s">
        <v>88</v>
      </c>
      <c r="AY204" s="17" t="s">
        <v>124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86</v>
      </c>
      <c r="BK204" s="230">
        <f>ROUND(I204*H204,2)</f>
        <v>0</v>
      </c>
      <c r="BL204" s="17" t="s">
        <v>131</v>
      </c>
      <c r="BM204" s="229" t="s">
        <v>401</v>
      </c>
    </row>
    <row r="205" s="2" customFormat="1">
      <c r="A205" s="38"/>
      <c r="B205" s="39"/>
      <c r="C205" s="40"/>
      <c r="D205" s="231" t="s">
        <v>133</v>
      </c>
      <c r="E205" s="40"/>
      <c r="F205" s="232" t="s">
        <v>296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133</v>
      </c>
      <c r="AU205" s="17" t="s">
        <v>88</v>
      </c>
    </row>
    <row r="206" s="13" customFormat="1">
      <c r="A206" s="13"/>
      <c r="B206" s="236"/>
      <c r="C206" s="237"/>
      <c r="D206" s="238" t="s">
        <v>135</v>
      </c>
      <c r="E206" s="239" t="s">
        <v>1</v>
      </c>
      <c r="F206" s="240" t="s">
        <v>297</v>
      </c>
      <c r="G206" s="237"/>
      <c r="H206" s="239" t="s">
        <v>1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135</v>
      </c>
      <c r="AU206" s="246" t="s">
        <v>88</v>
      </c>
      <c r="AV206" s="13" t="s">
        <v>86</v>
      </c>
      <c r="AW206" s="13" t="s">
        <v>32</v>
      </c>
      <c r="AX206" s="13" t="s">
        <v>78</v>
      </c>
      <c r="AY206" s="246" t="s">
        <v>124</v>
      </c>
    </row>
    <row r="207" s="14" customFormat="1">
      <c r="A207" s="14"/>
      <c r="B207" s="247"/>
      <c r="C207" s="248"/>
      <c r="D207" s="238" t="s">
        <v>135</v>
      </c>
      <c r="E207" s="249" t="s">
        <v>1</v>
      </c>
      <c r="F207" s="250" t="s">
        <v>402</v>
      </c>
      <c r="G207" s="248"/>
      <c r="H207" s="251">
        <v>7.3230000000000004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135</v>
      </c>
      <c r="AU207" s="257" t="s">
        <v>88</v>
      </c>
      <c r="AV207" s="14" t="s">
        <v>88</v>
      </c>
      <c r="AW207" s="14" t="s">
        <v>32</v>
      </c>
      <c r="AX207" s="14" t="s">
        <v>86</v>
      </c>
      <c r="AY207" s="257" t="s">
        <v>124</v>
      </c>
    </row>
    <row r="208" s="2" customFormat="1" ht="21.75" customHeight="1">
      <c r="A208" s="38"/>
      <c r="B208" s="39"/>
      <c r="C208" s="218" t="s">
        <v>278</v>
      </c>
      <c r="D208" s="218" t="s">
        <v>126</v>
      </c>
      <c r="E208" s="219" t="s">
        <v>307</v>
      </c>
      <c r="F208" s="220" t="s">
        <v>308</v>
      </c>
      <c r="G208" s="221" t="s">
        <v>129</v>
      </c>
      <c r="H208" s="222">
        <v>981.56299999999999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43</v>
      </c>
      <c r="O208" s="91"/>
      <c r="P208" s="227">
        <f>O208*H208</f>
        <v>0</v>
      </c>
      <c r="Q208" s="227">
        <v>0.23999999999999999</v>
      </c>
      <c r="R208" s="227">
        <f>Q208*H208</f>
        <v>235.57512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131</v>
      </c>
      <c r="AT208" s="229" t="s">
        <v>126</v>
      </c>
      <c r="AU208" s="229" t="s">
        <v>88</v>
      </c>
      <c r="AY208" s="17" t="s">
        <v>124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86</v>
      </c>
      <c r="BK208" s="230">
        <f>ROUND(I208*H208,2)</f>
        <v>0</v>
      </c>
      <c r="BL208" s="17" t="s">
        <v>131</v>
      </c>
      <c r="BM208" s="229" t="s">
        <v>403</v>
      </c>
    </row>
    <row r="209" s="13" customFormat="1">
      <c r="A209" s="13"/>
      <c r="B209" s="236"/>
      <c r="C209" s="237"/>
      <c r="D209" s="238" t="s">
        <v>135</v>
      </c>
      <c r="E209" s="239" t="s">
        <v>1</v>
      </c>
      <c r="F209" s="240" t="s">
        <v>404</v>
      </c>
      <c r="G209" s="237"/>
      <c r="H209" s="239" t="s">
        <v>1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135</v>
      </c>
      <c r="AU209" s="246" t="s">
        <v>88</v>
      </c>
      <c r="AV209" s="13" t="s">
        <v>86</v>
      </c>
      <c r="AW209" s="13" t="s">
        <v>32</v>
      </c>
      <c r="AX209" s="13" t="s">
        <v>78</v>
      </c>
      <c r="AY209" s="246" t="s">
        <v>124</v>
      </c>
    </row>
    <row r="210" s="14" customFormat="1">
      <c r="A210" s="14"/>
      <c r="B210" s="247"/>
      <c r="C210" s="248"/>
      <c r="D210" s="238" t="s">
        <v>135</v>
      </c>
      <c r="E210" s="249" t="s">
        <v>1</v>
      </c>
      <c r="F210" s="250" t="s">
        <v>405</v>
      </c>
      <c r="G210" s="248"/>
      <c r="H210" s="251">
        <v>467.411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135</v>
      </c>
      <c r="AU210" s="257" t="s">
        <v>88</v>
      </c>
      <c r="AV210" s="14" t="s">
        <v>88</v>
      </c>
      <c r="AW210" s="14" t="s">
        <v>32</v>
      </c>
      <c r="AX210" s="14" t="s">
        <v>78</v>
      </c>
      <c r="AY210" s="257" t="s">
        <v>124</v>
      </c>
    </row>
    <row r="211" s="13" customFormat="1">
      <c r="A211" s="13"/>
      <c r="B211" s="236"/>
      <c r="C211" s="237"/>
      <c r="D211" s="238" t="s">
        <v>135</v>
      </c>
      <c r="E211" s="239" t="s">
        <v>1</v>
      </c>
      <c r="F211" s="240" t="s">
        <v>406</v>
      </c>
      <c r="G211" s="237"/>
      <c r="H211" s="239" t="s">
        <v>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135</v>
      </c>
      <c r="AU211" s="246" t="s">
        <v>88</v>
      </c>
      <c r="AV211" s="13" t="s">
        <v>86</v>
      </c>
      <c r="AW211" s="13" t="s">
        <v>32</v>
      </c>
      <c r="AX211" s="13" t="s">
        <v>78</v>
      </c>
      <c r="AY211" s="246" t="s">
        <v>124</v>
      </c>
    </row>
    <row r="212" s="14" customFormat="1">
      <c r="A212" s="14"/>
      <c r="B212" s="247"/>
      <c r="C212" s="248"/>
      <c r="D212" s="238" t="s">
        <v>135</v>
      </c>
      <c r="E212" s="249" t="s">
        <v>1</v>
      </c>
      <c r="F212" s="250" t="s">
        <v>407</v>
      </c>
      <c r="G212" s="248"/>
      <c r="H212" s="251">
        <v>514.15200000000004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135</v>
      </c>
      <c r="AU212" s="257" t="s">
        <v>88</v>
      </c>
      <c r="AV212" s="14" t="s">
        <v>88</v>
      </c>
      <c r="AW212" s="14" t="s">
        <v>32</v>
      </c>
      <c r="AX212" s="14" t="s">
        <v>78</v>
      </c>
      <c r="AY212" s="257" t="s">
        <v>124</v>
      </c>
    </row>
    <row r="213" s="15" customFormat="1">
      <c r="A213" s="15"/>
      <c r="B213" s="258"/>
      <c r="C213" s="259"/>
      <c r="D213" s="238" t="s">
        <v>135</v>
      </c>
      <c r="E213" s="260" t="s">
        <v>1</v>
      </c>
      <c r="F213" s="261" t="s">
        <v>140</v>
      </c>
      <c r="G213" s="259"/>
      <c r="H213" s="262">
        <v>981.5630000000001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8" t="s">
        <v>135</v>
      </c>
      <c r="AU213" s="268" t="s">
        <v>88</v>
      </c>
      <c r="AV213" s="15" t="s">
        <v>131</v>
      </c>
      <c r="AW213" s="15" t="s">
        <v>32</v>
      </c>
      <c r="AX213" s="15" t="s">
        <v>86</v>
      </c>
      <c r="AY213" s="268" t="s">
        <v>124</v>
      </c>
    </row>
    <row r="214" s="2" customFormat="1" ht="21.75" customHeight="1">
      <c r="A214" s="38"/>
      <c r="B214" s="39"/>
      <c r="C214" s="218" t="s">
        <v>285</v>
      </c>
      <c r="D214" s="218" t="s">
        <v>126</v>
      </c>
      <c r="E214" s="219" t="s">
        <v>315</v>
      </c>
      <c r="F214" s="220" t="s">
        <v>316</v>
      </c>
      <c r="G214" s="221" t="s">
        <v>129</v>
      </c>
      <c r="H214" s="222">
        <v>66.560000000000002</v>
      </c>
      <c r="I214" s="223"/>
      <c r="J214" s="224">
        <f>ROUND(I214*H214,2)</f>
        <v>0</v>
      </c>
      <c r="K214" s="220" t="s">
        <v>130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0.32400000000000001</v>
      </c>
      <c r="R214" s="227">
        <f>Q214*H214</f>
        <v>21.565440000000002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131</v>
      </c>
      <c r="AT214" s="229" t="s">
        <v>126</v>
      </c>
      <c r="AU214" s="229" t="s">
        <v>88</v>
      </c>
      <c r="AY214" s="17" t="s">
        <v>124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86</v>
      </c>
      <c r="BK214" s="230">
        <f>ROUND(I214*H214,2)</f>
        <v>0</v>
      </c>
      <c r="BL214" s="17" t="s">
        <v>131</v>
      </c>
      <c r="BM214" s="229" t="s">
        <v>408</v>
      </c>
    </row>
    <row r="215" s="2" customFormat="1">
      <c r="A215" s="38"/>
      <c r="B215" s="39"/>
      <c r="C215" s="40"/>
      <c r="D215" s="231" t="s">
        <v>133</v>
      </c>
      <c r="E215" s="40"/>
      <c r="F215" s="232" t="s">
        <v>318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133</v>
      </c>
      <c r="AU215" s="17" t="s">
        <v>88</v>
      </c>
    </row>
    <row r="216" s="13" customFormat="1">
      <c r="A216" s="13"/>
      <c r="B216" s="236"/>
      <c r="C216" s="237"/>
      <c r="D216" s="238" t="s">
        <v>135</v>
      </c>
      <c r="E216" s="239" t="s">
        <v>1</v>
      </c>
      <c r="F216" s="240" t="s">
        <v>319</v>
      </c>
      <c r="G216" s="237"/>
      <c r="H216" s="239" t="s">
        <v>1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135</v>
      </c>
      <c r="AU216" s="246" t="s">
        <v>88</v>
      </c>
      <c r="AV216" s="13" t="s">
        <v>86</v>
      </c>
      <c r="AW216" s="13" t="s">
        <v>32</v>
      </c>
      <c r="AX216" s="13" t="s">
        <v>78</v>
      </c>
      <c r="AY216" s="246" t="s">
        <v>124</v>
      </c>
    </row>
    <row r="217" s="14" customFormat="1">
      <c r="A217" s="14"/>
      <c r="B217" s="247"/>
      <c r="C217" s="248"/>
      <c r="D217" s="238" t="s">
        <v>135</v>
      </c>
      <c r="E217" s="249" t="s">
        <v>1</v>
      </c>
      <c r="F217" s="250" t="s">
        <v>409</v>
      </c>
      <c r="G217" s="248"/>
      <c r="H217" s="251">
        <v>66.560000000000002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135</v>
      </c>
      <c r="AU217" s="257" t="s">
        <v>88</v>
      </c>
      <c r="AV217" s="14" t="s">
        <v>88</v>
      </c>
      <c r="AW217" s="14" t="s">
        <v>32</v>
      </c>
      <c r="AX217" s="14" t="s">
        <v>86</v>
      </c>
      <c r="AY217" s="257" t="s">
        <v>124</v>
      </c>
    </row>
    <row r="218" s="2" customFormat="1" ht="24.15" customHeight="1">
      <c r="A218" s="38"/>
      <c r="B218" s="39"/>
      <c r="C218" s="218" t="s">
        <v>292</v>
      </c>
      <c r="D218" s="218" t="s">
        <v>126</v>
      </c>
      <c r="E218" s="219" t="s">
        <v>322</v>
      </c>
      <c r="F218" s="220" t="s">
        <v>323</v>
      </c>
      <c r="G218" s="221" t="s">
        <v>129</v>
      </c>
      <c r="H218" s="222">
        <v>466.61000000000001</v>
      </c>
      <c r="I218" s="223"/>
      <c r="J218" s="224">
        <f>ROUND(I218*H218,2)</f>
        <v>0</v>
      </c>
      <c r="K218" s="220" t="s">
        <v>130</v>
      </c>
      <c r="L218" s="44"/>
      <c r="M218" s="225" t="s">
        <v>1</v>
      </c>
      <c r="N218" s="226" t="s">
        <v>43</v>
      </c>
      <c r="O218" s="91"/>
      <c r="P218" s="227">
        <f>O218*H218</f>
        <v>0</v>
      </c>
      <c r="Q218" s="227">
        <v>0.0056100000000000004</v>
      </c>
      <c r="R218" s="227">
        <f>Q218*H218</f>
        <v>2.6176821000000001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131</v>
      </c>
      <c r="AT218" s="229" t="s">
        <v>126</v>
      </c>
      <c r="AU218" s="229" t="s">
        <v>88</v>
      </c>
      <c r="AY218" s="17" t="s">
        <v>124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86</v>
      </c>
      <c r="BK218" s="230">
        <f>ROUND(I218*H218,2)</f>
        <v>0</v>
      </c>
      <c r="BL218" s="17" t="s">
        <v>131</v>
      </c>
      <c r="BM218" s="229" t="s">
        <v>410</v>
      </c>
    </row>
    <row r="219" s="2" customFormat="1">
      <c r="A219" s="38"/>
      <c r="B219" s="39"/>
      <c r="C219" s="40"/>
      <c r="D219" s="231" t="s">
        <v>133</v>
      </c>
      <c r="E219" s="40"/>
      <c r="F219" s="232" t="s">
        <v>325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133</v>
      </c>
      <c r="AU219" s="17" t="s">
        <v>88</v>
      </c>
    </row>
    <row r="220" s="13" customFormat="1">
      <c r="A220" s="13"/>
      <c r="B220" s="236"/>
      <c r="C220" s="237"/>
      <c r="D220" s="238" t="s">
        <v>135</v>
      </c>
      <c r="E220" s="239" t="s">
        <v>1</v>
      </c>
      <c r="F220" s="240" t="s">
        <v>326</v>
      </c>
      <c r="G220" s="237"/>
      <c r="H220" s="239" t="s">
        <v>1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135</v>
      </c>
      <c r="AU220" s="246" t="s">
        <v>88</v>
      </c>
      <c r="AV220" s="13" t="s">
        <v>86</v>
      </c>
      <c r="AW220" s="13" t="s">
        <v>32</v>
      </c>
      <c r="AX220" s="13" t="s">
        <v>78</v>
      </c>
      <c r="AY220" s="246" t="s">
        <v>124</v>
      </c>
    </row>
    <row r="221" s="14" customFormat="1">
      <c r="A221" s="14"/>
      <c r="B221" s="247"/>
      <c r="C221" s="248"/>
      <c r="D221" s="238" t="s">
        <v>135</v>
      </c>
      <c r="E221" s="249" t="s">
        <v>1</v>
      </c>
      <c r="F221" s="250" t="s">
        <v>411</v>
      </c>
      <c r="G221" s="248"/>
      <c r="H221" s="251">
        <v>466.61000000000001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135</v>
      </c>
      <c r="AU221" s="257" t="s">
        <v>88</v>
      </c>
      <c r="AV221" s="14" t="s">
        <v>88</v>
      </c>
      <c r="AW221" s="14" t="s">
        <v>32</v>
      </c>
      <c r="AX221" s="14" t="s">
        <v>86</v>
      </c>
      <c r="AY221" s="257" t="s">
        <v>124</v>
      </c>
    </row>
    <row r="222" s="2" customFormat="1" ht="21.75" customHeight="1">
      <c r="A222" s="38"/>
      <c r="B222" s="39"/>
      <c r="C222" s="218" t="s">
        <v>299</v>
      </c>
      <c r="D222" s="218" t="s">
        <v>126</v>
      </c>
      <c r="E222" s="219" t="s">
        <v>328</v>
      </c>
      <c r="F222" s="220" t="s">
        <v>329</v>
      </c>
      <c r="G222" s="221" t="s">
        <v>129</v>
      </c>
      <c r="H222" s="222">
        <v>424.91899999999998</v>
      </c>
      <c r="I222" s="223"/>
      <c r="J222" s="224">
        <f>ROUND(I222*H222,2)</f>
        <v>0</v>
      </c>
      <c r="K222" s="220" t="s">
        <v>130</v>
      </c>
      <c r="L222" s="44"/>
      <c r="M222" s="225" t="s">
        <v>1</v>
      </c>
      <c r="N222" s="226" t="s">
        <v>43</v>
      </c>
      <c r="O222" s="91"/>
      <c r="P222" s="227">
        <f>O222*H222</f>
        <v>0</v>
      </c>
      <c r="Q222" s="227">
        <v>0.00031</v>
      </c>
      <c r="R222" s="227">
        <f>Q222*H222</f>
        <v>0.13172488999999998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131</v>
      </c>
      <c r="AT222" s="229" t="s">
        <v>126</v>
      </c>
      <c r="AU222" s="229" t="s">
        <v>88</v>
      </c>
      <c r="AY222" s="17" t="s">
        <v>124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86</v>
      </c>
      <c r="BK222" s="230">
        <f>ROUND(I222*H222,2)</f>
        <v>0</v>
      </c>
      <c r="BL222" s="17" t="s">
        <v>131</v>
      </c>
      <c r="BM222" s="229" t="s">
        <v>412</v>
      </c>
    </row>
    <row r="223" s="2" customFormat="1">
      <c r="A223" s="38"/>
      <c r="B223" s="39"/>
      <c r="C223" s="40"/>
      <c r="D223" s="231" t="s">
        <v>133</v>
      </c>
      <c r="E223" s="40"/>
      <c r="F223" s="232" t="s">
        <v>331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133</v>
      </c>
      <c r="AU223" s="17" t="s">
        <v>88</v>
      </c>
    </row>
    <row r="224" s="13" customFormat="1">
      <c r="A224" s="13"/>
      <c r="B224" s="236"/>
      <c r="C224" s="237"/>
      <c r="D224" s="238" t="s">
        <v>135</v>
      </c>
      <c r="E224" s="239" t="s">
        <v>1</v>
      </c>
      <c r="F224" s="240" t="s">
        <v>332</v>
      </c>
      <c r="G224" s="237"/>
      <c r="H224" s="239" t="s">
        <v>1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135</v>
      </c>
      <c r="AU224" s="246" t="s">
        <v>88</v>
      </c>
      <c r="AV224" s="13" t="s">
        <v>86</v>
      </c>
      <c r="AW224" s="13" t="s">
        <v>32</v>
      </c>
      <c r="AX224" s="13" t="s">
        <v>78</v>
      </c>
      <c r="AY224" s="246" t="s">
        <v>124</v>
      </c>
    </row>
    <row r="225" s="14" customFormat="1">
      <c r="A225" s="14"/>
      <c r="B225" s="247"/>
      <c r="C225" s="248"/>
      <c r="D225" s="238" t="s">
        <v>135</v>
      </c>
      <c r="E225" s="249" t="s">
        <v>1</v>
      </c>
      <c r="F225" s="250" t="s">
        <v>413</v>
      </c>
      <c r="G225" s="248"/>
      <c r="H225" s="251">
        <v>424.91899999999998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135</v>
      </c>
      <c r="AU225" s="257" t="s">
        <v>88</v>
      </c>
      <c r="AV225" s="14" t="s">
        <v>88</v>
      </c>
      <c r="AW225" s="14" t="s">
        <v>32</v>
      </c>
      <c r="AX225" s="14" t="s">
        <v>86</v>
      </c>
      <c r="AY225" s="257" t="s">
        <v>124</v>
      </c>
    </row>
    <row r="226" s="2" customFormat="1" ht="33" customHeight="1">
      <c r="A226" s="38"/>
      <c r="B226" s="39"/>
      <c r="C226" s="218" t="s">
        <v>306</v>
      </c>
      <c r="D226" s="218" t="s">
        <v>126</v>
      </c>
      <c r="E226" s="219" t="s">
        <v>335</v>
      </c>
      <c r="F226" s="220" t="s">
        <v>336</v>
      </c>
      <c r="G226" s="221" t="s">
        <v>129</v>
      </c>
      <c r="H226" s="222">
        <v>404.685</v>
      </c>
      <c r="I226" s="223"/>
      <c r="J226" s="224">
        <f>ROUND(I226*H226,2)</f>
        <v>0</v>
      </c>
      <c r="K226" s="220" t="s">
        <v>414</v>
      </c>
      <c r="L226" s="44"/>
      <c r="M226" s="225" t="s">
        <v>1</v>
      </c>
      <c r="N226" s="226" t="s">
        <v>43</v>
      </c>
      <c r="O226" s="91"/>
      <c r="P226" s="227">
        <f>O226*H226</f>
        <v>0</v>
      </c>
      <c r="Q226" s="227">
        <v>0.10373</v>
      </c>
      <c r="R226" s="227">
        <f>Q226*H226</f>
        <v>41.977975050000005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131</v>
      </c>
      <c r="AT226" s="229" t="s">
        <v>126</v>
      </c>
      <c r="AU226" s="229" t="s">
        <v>88</v>
      </c>
      <c r="AY226" s="17" t="s">
        <v>124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86</v>
      </c>
      <c r="BK226" s="230">
        <f>ROUND(I226*H226,2)</f>
        <v>0</v>
      </c>
      <c r="BL226" s="17" t="s">
        <v>131</v>
      </c>
      <c r="BM226" s="229" t="s">
        <v>415</v>
      </c>
    </row>
    <row r="227" s="2" customFormat="1">
      <c r="A227" s="38"/>
      <c r="B227" s="39"/>
      <c r="C227" s="40"/>
      <c r="D227" s="231" t="s">
        <v>133</v>
      </c>
      <c r="E227" s="40"/>
      <c r="F227" s="232" t="s">
        <v>416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88</v>
      </c>
    </row>
    <row r="228" s="13" customFormat="1">
      <c r="A228" s="13"/>
      <c r="B228" s="236"/>
      <c r="C228" s="237"/>
      <c r="D228" s="238" t="s">
        <v>135</v>
      </c>
      <c r="E228" s="239" t="s">
        <v>1</v>
      </c>
      <c r="F228" s="240" t="s">
        <v>339</v>
      </c>
      <c r="G228" s="237"/>
      <c r="H228" s="239" t="s">
        <v>1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135</v>
      </c>
      <c r="AU228" s="246" t="s">
        <v>88</v>
      </c>
      <c r="AV228" s="13" t="s">
        <v>86</v>
      </c>
      <c r="AW228" s="13" t="s">
        <v>32</v>
      </c>
      <c r="AX228" s="13" t="s">
        <v>78</v>
      </c>
      <c r="AY228" s="246" t="s">
        <v>124</v>
      </c>
    </row>
    <row r="229" s="14" customFormat="1">
      <c r="A229" s="14"/>
      <c r="B229" s="247"/>
      <c r="C229" s="248"/>
      <c r="D229" s="238" t="s">
        <v>135</v>
      </c>
      <c r="E229" s="249" t="s">
        <v>1</v>
      </c>
      <c r="F229" s="250" t="s">
        <v>417</v>
      </c>
      <c r="G229" s="248"/>
      <c r="H229" s="251">
        <v>404.685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135</v>
      </c>
      <c r="AU229" s="257" t="s">
        <v>88</v>
      </c>
      <c r="AV229" s="14" t="s">
        <v>88</v>
      </c>
      <c r="AW229" s="14" t="s">
        <v>32</v>
      </c>
      <c r="AX229" s="14" t="s">
        <v>86</v>
      </c>
      <c r="AY229" s="257" t="s">
        <v>124</v>
      </c>
    </row>
    <row r="230" s="2" customFormat="1" ht="24.15" customHeight="1">
      <c r="A230" s="38"/>
      <c r="B230" s="39"/>
      <c r="C230" s="218" t="s">
        <v>314</v>
      </c>
      <c r="D230" s="218" t="s">
        <v>126</v>
      </c>
      <c r="E230" s="219" t="s">
        <v>342</v>
      </c>
      <c r="F230" s="220" t="s">
        <v>343</v>
      </c>
      <c r="G230" s="221" t="s">
        <v>129</v>
      </c>
      <c r="H230" s="222">
        <v>424.91899999999998</v>
      </c>
      <c r="I230" s="223"/>
      <c r="J230" s="224">
        <f>ROUND(I230*H230,2)</f>
        <v>0</v>
      </c>
      <c r="K230" s="220" t="s">
        <v>414</v>
      </c>
      <c r="L230" s="44"/>
      <c r="M230" s="225" t="s">
        <v>1</v>
      </c>
      <c r="N230" s="226" t="s">
        <v>43</v>
      </c>
      <c r="O230" s="91"/>
      <c r="P230" s="227">
        <f>O230*H230</f>
        <v>0</v>
      </c>
      <c r="Q230" s="227">
        <v>0.18151999999999999</v>
      </c>
      <c r="R230" s="227">
        <f>Q230*H230</f>
        <v>77.131296879999994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131</v>
      </c>
      <c r="AT230" s="229" t="s">
        <v>126</v>
      </c>
      <c r="AU230" s="229" t="s">
        <v>88</v>
      </c>
      <c r="AY230" s="17" t="s">
        <v>124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86</v>
      </c>
      <c r="BK230" s="230">
        <f>ROUND(I230*H230,2)</f>
        <v>0</v>
      </c>
      <c r="BL230" s="17" t="s">
        <v>131</v>
      </c>
      <c r="BM230" s="229" t="s">
        <v>418</v>
      </c>
    </row>
    <row r="231" s="2" customFormat="1">
      <c r="A231" s="38"/>
      <c r="B231" s="39"/>
      <c r="C231" s="40"/>
      <c r="D231" s="231" t="s">
        <v>133</v>
      </c>
      <c r="E231" s="40"/>
      <c r="F231" s="232" t="s">
        <v>419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133</v>
      </c>
      <c r="AU231" s="17" t="s">
        <v>88</v>
      </c>
    </row>
    <row r="232" s="13" customFormat="1">
      <c r="A232" s="13"/>
      <c r="B232" s="236"/>
      <c r="C232" s="237"/>
      <c r="D232" s="238" t="s">
        <v>135</v>
      </c>
      <c r="E232" s="239" t="s">
        <v>1</v>
      </c>
      <c r="F232" s="240" t="s">
        <v>339</v>
      </c>
      <c r="G232" s="237"/>
      <c r="H232" s="239" t="s">
        <v>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135</v>
      </c>
      <c r="AU232" s="246" t="s">
        <v>88</v>
      </c>
      <c r="AV232" s="13" t="s">
        <v>86</v>
      </c>
      <c r="AW232" s="13" t="s">
        <v>32</v>
      </c>
      <c r="AX232" s="13" t="s">
        <v>78</v>
      </c>
      <c r="AY232" s="246" t="s">
        <v>124</v>
      </c>
    </row>
    <row r="233" s="14" customFormat="1">
      <c r="A233" s="14"/>
      <c r="B233" s="247"/>
      <c r="C233" s="248"/>
      <c r="D233" s="238" t="s">
        <v>135</v>
      </c>
      <c r="E233" s="249" t="s">
        <v>1</v>
      </c>
      <c r="F233" s="250" t="s">
        <v>413</v>
      </c>
      <c r="G233" s="248"/>
      <c r="H233" s="251">
        <v>424.91899999999998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135</v>
      </c>
      <c r="AU233" s="257" t="s">
        <v>88</v>
      </c>
      <c r="AV233" s="14" t="s">
        <v>88</v>
      </c>
      <c r="AW233" s="14" t="s">
        <v>32</v>
      </c>
      <c r="AX233" s="14" t="s">
        <v>86</v>
      </c>
      <c r="AY233" s="257" t="s">
        <v>124</v>
      </c>
    </row>
    <row r="234" s="12" customFormat="1" ht="22.8" customHeight="1">
      <c r="A234" s="12"/>
      <c r="B234" s="202"/>
      <c r="C234" s="203"/>
      <c r="D234" s="204" t="s">
        <v>77</v>
      </c>
      <c r="E234" s="216" t="s">
        <v>353</v>
      </c>
      <c r="F234" s="216" t="s">
        <v>354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SUM(P235:P236)</f>
        <v>0</v>
      </c>
      <c r="Q234" s="210"/>
      <c r="R234" s="211">
        <f>SUM(R235:R236)</f>
        <v>0</v>
      </c>
      <c r="S234" s="210"/>
      <c r="T234" s="212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86</v>
      </c>
      <c r="AT234" s="214" t="s">
        <v>77</v>
      </c>
      <c r="AU234" s="214" t="s">
        <v>86</v>
      </c>
      <c r="AY234" s="213" t="s">
        <v>124</v>
      </c>
      <c r="BK234" s="215">
        <f>SUM(BK235:BK236)</f>
        <v>0</v>
      </c>
    </row>
    <row r="235" s="2" customFormat="1" ht="33" customHeight="1">
      <c r="A235" s="38"/>
      <c r="B235" s="39"/>
      <c r="C235" s="218" t="s">
        <v>321</v>
      </c>
      <c r="D235" s="218" t="s">
        <v>126</v>
      </c>
      <c r="E235" s="219" t="s">
        <v>356</v>
      </c>
      <c r="F235" s="220" t="s">
        <v>357</v>
      </c>
      <c r="G235" s="221" t="s">
        <v>221</v>
      </c>
      <c r="H235" s="222">
        <v>440.43099999999998</v>
      </c>
      <c r="I235" s="223"/>
      <c r="J235" s="224">
        <f>ROUND(I235*H235,2)</f>
        <v>0</v>
      </c>
      <c r="K235" s="220" t="s">
        <v>130</v>
      </c>
      <c r="L235" s="44"/>
      <c r="M235" s="225" t="s">
        <v>1</v>
      </c>
      <c r="N235" s="226" t="s">
        <v>43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131</v>
      </c>
      <c r="AT235" s="229" t="s">
        <v>126</v>
      </c>
      <c r="AU235" s="229" t="s">
        <v>88</v>
      </c>
      <c r="AY235" s="17" t="s">
        <v>124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86</v>
      </c>
      <c r="BK235" s="230">
        <f>ROUND(I235*H235,2)</f>
        <v>0</v>
      </c>
      <c r="BL235" s="17" t="s">
        <v>131</v>
      </c>
      <c r="BM235" s="229" t="s">
        <v>420</v>
      </c>
    </row>
    <row r="236" s="2" customFormat="1">
      <c r="A236" s="38"/>
      <c r="B236" s="39"/>
      <c r="C236" s="40"/>
      <c r="D236" s="231" t="s">
        <v>133</v>
      </c>
      <c r="E236" s="40"/>
      <c r="F236" s="232" t="s">
        <v>359</v>
      </c>
      <c r="G236" s="40"/>
      <c r="H236" s="40"/>
      <c r="I236" s="233"/>
      <c r="J236" s="40"/>
      <c r="K236" s="40"/>
      <c r="L236" s="44"/>
      <c r="M236" s="281"/>
      <c r="N236" s="282"/>
      <c r="O236" s="283"/>
      <c r="P236" s="283"/>
      <c r="Q236" s="283"/>
      <c r="R236" s="283"/>
      <c r="S236" s="283"/>
      <c r="T236" s="284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133</v>
      </c>
      <c r="AU236" s="17" t="s">
        <v>88</v>
      </c>
    </row>
    <row r="237" s="2" customFormat="1" ht="6.96" customHeight="1">
      <c r="A237" s="38"/>
      <c r="B237" s="66"/>
      <c r="C237" s="67"/>
      <c r="D237" s="67"/>
      <c r="E237" s="67"/>
      <c r="F237" s="67"/>
      <c r="G237" s="67"/>
      <c r="H237" s="67"/>
      <c r="I237" s="67"/>
      <c r="J237" s="67"/>
      <c r="K237" s="67"/>
      <c r="L237" s="44"/>
      <c r="M237" s="38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</row>
  </sheetData>
  <sheetProtection sheet="1" autoFilter="0" formatColumns="0" formatRows="0" objects="1" scenarios="1" spinCount="100000" saltValue="+heZEGuKyNn/lad6Se3P8P1tvaYDM76eC+C24RrGj89vKCpvvkW0y/LohyPwRIRZamv6rwjw3CAqcoNYaPhQKQ==" hashValue="5nPh0Bqt/R8JdnEObJUiTeF5YhQw+ewHjqov/b7oNPf0zIyuW5RWNGd5s9dEKuHD1TugO9BcMskqYxxiZgMZnA==" algorithmName="SHA-512" password="CC35"/>
  <autoFilter ref="C120:K23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2/121151123"/>
    <hyperlink ref="F130" r:id="rId2" display="https://podminky.urs.cz/item/CS_URS_2025_02/122151105"/>
    <hyperlink ref="F139" r:id="rId3" display="https://podminky.urs.cz/item/CS_URS_2025_02/162351104"/>
    <hyperlink ref="F146" r:id="rId4" display="https://podminky.urs.cz/item/CS_URS_2025_02/167151111"/>
    <hyperlink ref="F151" r:id="rId5" display="https://podminky.urs.cz/item/CS_URS_2025_02/171151131"/>
    <hyperlink ref="F155" r:id="rId6" display="https://podminky.urs.cz/item/CS_URS_2025_02/171251201"/>
    <hyperlink ref="F159" r:id="rId7" display="https://podminky.urs.cz/item/CS_URS_2025_02/181451312"/>
    <hyperlink ref="F165" r:id="rId8" display="https://podminky.urs.cz/item/CS_URS_2025_02/181951112"/>
    <hyperlink ref="F169" r:id="rId9" display="https://podminky.urs.cz/item/CS_URS_2025_02/182251101"/>
    <hyperlink ref="F173" r:id="rId10" display="https://podminky.urs.cz/item/CS_URS_2025_02/182351023"/>
    <hyperlink ref="F177" r:id="rId11" display="https://podminky.urs.cz/item/CS_URS_2025_02/184818231"/>
    <hyperlink ref="F179" r:id="rId12" display="https://podminky.urs.cz/item/CS_URS_2025_02/185802133"/>
    <hyperlink ref="F187" r:id="rId13" display="https://podminky.urs.cz/item/CS_URS_2025_02/211971121"/>
    <hyperlink ref="F192" r:id="rId14" display="https://podminky.urs.cz/item/CS_URS_2025_02/212752402"/>
    <hyperlink ref="F197" r:id="rId15" display="https://podminky.urs.cz/item/CS_URS_2025_02/561081121"/>
    <hyperlink ref="F205" r:id="rId16" display="https://podminky.urs.cz/item/CS_URS_2025_02/564851011"/>
    <hyperlink ref="F215" r:id="rId17" display="https://podminky.urs.cz/item/CS_URS_2025_02/569951133"/>
    <hyperlink ref="F219" r:id="rId18" display="https://podminky.urs.cz/item/CS_URS_2025_02/573111111"/>
    <hyperlink ref="F223" r:id="rId19" display="https://podminky.urs.cz/item/CS_URS_2025_02/573211107"/>
    <hyperlink ref="F227" r:id="rId20" display="https://podminky.urs.cz/item/CS_URS_2024_02/577134211"/>
    <hyperlink ref="F231" r:id="rId21" display="https://podminky.urs.cz/item/CS_URS_2024_02/577165112"/>
    <hyperlink ref="F236" r:id="rId22" display="https://podminky.urs.cz/item/CS_URS_2025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95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Polní cesty HCN3 a VCN1 v k.ú. Herink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96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35</v>
      </c>
      <c r="F24" s="38"/>
      <c r="G24" s="38"/>
      <c r="H24" s="38"/>
      <c r="I24" s="140" t="s">
        <v>28</v>
      </c>
      <c r="J24" s="143" t="s">
        <v>36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ROUND((SUM(BE121:BE157)),  2)</f>
        <v>0</v>
      </c>
      <c r="G33" s="38"/>
      <c r="H33" s="38"/>
      <c r="I33" s="155">
        <v>0.20999999999999999</v>
      </c>
      <c r="J33" s="154">
        <f>ROUND(((SUM(BE121:BE157))*I33),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ROUND((SUM(BF121:BF157)),  2)</f>
        <v>0</v>
      </c>
      <c r="G34" s="38"/>
      <c r="H34" s="38"/>
      <c r="I34" s="155">
        <v>0.12</v>
      </c>
      <c r="J34" s="154">
        <f>ROUND(((SUM(BF121:BF157))*I34),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ROUND((SUM(BG121:BG157)),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ROUND((SUM(BH121:BH157)),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ROUND((SUM(BI121:BI157)),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Polní cesty HCN3 a VCN1 v k.ú. Herink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5. 11. 2024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SPÚ-KPÚ pro Středočeský kraj, Pobočka Nymburk</v>
      </c>
      <c r="G91" s="40"/>
      <c r="H91" s="40"/>
      <c r="I91" s="32" t="s">
        <v>31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GEOREAL spol.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421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422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423</v>
      </c>
      <c r="E99" s="188"/>
      <c r="F99" s="188"/>
      <c r="G99" s="188"/>
      <c r="H99" s="188"/>
      <c r="I99" s="188"/>
      <c r="J99" s="189">
        <f>J139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424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425</v>
      </c>
      <c r="E101" s="188"/>
      <c r="F101" s="188"/>
      <c r="G101" s="188"/>
      <c r="H101" s="188"/>
      <c r="I101" s="188"/>
      <c r="J101" s="189">
        <f>J154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109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Polní cesty HCN3 a VCN1 v k.ú. Herink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VRN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5. 11. 2024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SPÚ-KPÚ pro Středočeský kraj, Pobočka Nymburk</v>
      </c>
      <c r="G117" s="40"/>
      <c r="H117" s="40"/>
      <c r="I117" s="32" t="s">
        <v>31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GEOREAL spol.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110</v>
      </c>
      <c r="D120" s="194" t="s">
        <v>63</v>
      </c>
      <c r="E120" s="194" t="s">
        <v>59</v>
      </c>
      <c r="F120" s="194" t="s">
        <v>60</v>
      </c>
      <c r="G120" s="194" t="s">
        <v>111</v>
      </c>
      <c r="H120" s="194" t="s">
        <v>112</v>
      </c>
      <c r="I120" s="194" t="s">
        <v>113</v>
      </c>
      <c r="J120" s="194" t="s">
        <v>100</v>
      </c>
      <c r="K120" s="195" t="s">
        <v>114</v>
      </c>
      <c r="L120" s="196"/>
      <c r="M120" s="100" t="s">
        <v>1</v>
      </c>
      <c r="N120" s="101" t="s">
        <v>42</v>
      </c>
      <c r="O120" s="101" t="s">
        <v>115</v>
      </c>
      <c r="P120" s="101" t="s">
        <v>116</v>
      </c>
      <c r="Q120" s="101" t="s">
        <v>117</v>
      </c>
      <c r="R120" s="101" t="s">
        <v>118</v>
      </c>
      <c r="S120" s="101" t="s">
        <v>119</v>
      </c>
      <c r="T120" s="102" t="s">
        <v>120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121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77</v>
      </c>
      <c r="AU121" s="17" t="s">
        <v>102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77</v>
      </c>
      <c r="E122" s="205" t="s">
        <v>92</v>
      </c>
      <c r="F122" s="205" t="s">
        <v>93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P123+P139+P147+P154</f>
        <v>0</v>
      </c>
      <c r="Q122" s="210"/>
      <c r="R122" s="211">
        <f>R123+R139+R147+R154</f>
        <v>0</v>
      </c>
      <c r="S122" s="210"/>
      <c r="T122" s="212">
        <f>T123+T139+T147+T154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167</v>
      </c>
      <c r="AT122" s="214" t="s">
        <v>77</v>
      </c>
      <c r="AU122" s="214" t="s">
        <v>78</v>
      </c>
      <c r="AY122" s="213" t="s">
        <v>124</v>
      </c>
      <c r="BK122" s="215">
        <f>BK123+BK139+BK147+BK154</f>
        <v>0</v>
      </c>
    </row>
    <row r="123" s="12" customFormat="1" ht="22.8" customHeight="1">
      <c r="A123" s="12"/>
      <c r="B123" s="202"/>
      <c r="C123" s="203"/>
      <c r="D123" s="204" t="s">
        <v>77</v>
      </c>
      <c r="E123" s="216" t="s">
        <v>426</v>
      </c>
      <c r="F123" s="216" t="s">
        <v>427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SUM(P124:P138)</f>
        <v>0</v>
      </c>
      <c r="Q123" s="210"/>
      <c r="R123" s="211">
        <f>SUM(R124:R138)</f>
        <v>0</v>
      </c>
      <c r="S123" s="210"/>
      <c r="T123" s="212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167</v>
      </c>
      <c r="AT123" s="214" t="s">
        <v>77</v>
      </c>
      <c r="AU123" s="214" t="s">
        <v>86</v>
      </c>
      <c r="AY123" s="213" t="s">
        <v>124</v>
      </c>
      <c r="BK123" s="215">
        <f>SUM(BK124:BK138)</f>
        <v>0</v>
      </c>
    </row>
    <row r="124" s="2" customFormat="1" ht="16.5" customHeight="1">
      <c r="A124" s="38"/>
      <c r="B124" s="39"/>
      <c r="C124" s="218" t="s">
        <v>86</v>
      </c>
      <c r="D124" s="218" t="s">
        <v>126</v>
      </c>
      <c r="E124" s="219" t="s">
        <v>428</v>
      </c>
      <c r="F124" s="220" t="s">
        <v>429</v>
      </c>
      <c r="G124" s="221" t="s">
        <v>430</v>
      </c>
      <c r="H124" s="222">
        <v>1</v>
      </c>
      <c r="I124" s="223"/>
      <c r="J124" s="224">
        <f>ROUND(I124*H124,2)</f>
        <v>0</v>
      </c>
      <c r="K124" s="220" t="s">
        <v>130</v>
      </c>
      <c r="L124" s="44"/>
      <c r="M124" s="225" t="s">
        <v>1</v>
      </c>
      <c r="N124" s="226" t="s">
        <v>43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431</v>
      </c>
      <c r="AT124" s="229" t="s">
        <v>126</v>
      </c>
      <c r="AU124" s="229" t="s">
        <v>88</v>
      </c>
      <c r="AY124" s="17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86</v>
      </c>
      <c r="BK124" s="230">
        <f>ROUND(I124*H124,2)</f>
        <v>0</v>
      </c>
      <c r="BL124" s="17" t="s">
        <v>431</v>
      </c>
      <c r="BM124" s="229" t="s">
        <v>432</v>
      </c>
    </row>
    <row r="125" s="2" customFormat="1">
      <c r="A125" s="38"/>
      <c r="B125" s="39"/>
      <c r="C125" s="40"/>
      <c r="D125" s="231" t="s">
        <v>133</v>
      </c>
      <c r="E125" s="40"/>
      <c r="F125" s="232" t="s">
        <v>433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88</v>
      </c>
    </row>
    <row r="126" s="2" customFormat="1">
      <c r="A126" s="38"/>
      <c r="B126" s="39"/>
      <c r="C126" s="40"/>
      <c r="D126" s="238" t="s">
        <v>165</v>
      </c>
      <c r="E126" s="40"/>
      <c r="F126" s="269" t="s">
        <v>434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165</v>
      </c>
      <c r="AU126" s="17" t="s">
        <v>88</v>
      </c>
    </row>
    <row r="127" s="2" customFormat="1" ht="16.5" customHeight="1">
      <c r="A127" s="38"/>
      <c r="B127" s="39"/>
      <c r="C127" s="218" t="s">
        <v>88</v>
      </c>
      <c r="D127" s="218" t="s">
        <v>126</v>
      </c>
      <c r="E127" s="219" t="s">
        <v>435</v>
      </c>
      <c r="F127" s="220" t="s">
        <v>436</v>
      </c>
      <c r="G127" s="221" t="s">
        <v>430</v>
      </c>
      <c r="H127" s="222">
        <v>1</v>
      </c>
      <c r="I127" s="223"/>
      <c r="J127" s="224">
        <f>ROUND(I127*H127,2)</f>
        <v>0</v>
      </c>
      <c r="K127" s="220" t="s">
        <v>130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431</v>
      </c>
      <c r="AT127" s="229" t="s">
        <v>126</v>
      </c>
      <c r="AU127" s="229" t="s">
        <v>88</v>
      </c>
      <c r="AY127" s="17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86</v>
      </c>
      <c r="BK127" s="230">
        <f>ROUND(I127*H127,2)</f>
        <v>0</v>
      </c>
      <c r="BL127" s="17" t="s">
        <v>431</v>
      </c>
      <c r="BM127" s="229" t="s">
        <v>437</v>
      </c>
    </row>
    <row r="128" s="2" customFormat="1">
      <c r="A128" s="38"/>
      <c r="B128" s="39"/>
      <c r="C128" s="40"/>
      <c r="D128" s="231" t="s">
        <v>133</v>
      </c>
      <c r="E128" s="40"/>
      <c r="F128" s="232" t="s">
        <v>438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88</v>
      </c>
    </row>
    <row r="129" s="2" customFormat="1">
      <c r="A129" s="38"/>
      <c r="B129" s="39"/>
      <c r="C129" s="40"/>
      <c r="D129" s="238" t="s">
        <v>165</v>
      </c>
      <c r="E129" s="40"/>
      <c r="F129" s="269" t="s">
        <v>439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165</v>
      </c>
      <c r="AU129" s="17" t="s">
        <v>88</v>
      </c>
    </row>
    <row r="130" s="2" customFormat="1" ht="16.5" customHeight="1">
      <c r="A130" s="38"/>
      <c r="B130" s="39"/>
      <c r="C130" s="218" t="s">
        <v>154</v>
      </c>
      <c r="D130" s="218" t="s">
        <v>126</v>
      </c>
      <c r="E130" s="219" t="s">
        <v>440</v>
      </c>
      <c r="F130" s="220" t="s">
        <v>441</v>
      </c>
      <c r="G130" s="221" t="s">
        <v>430</v>
      </c>
      <c r="H130" s="222">
        <v>1</v>
      </c>
      <c r="I130" s="223"/>
      <c r="J130" s="224">
        <f>ROUND(I130*H130,2)</f>
        <v>0</v>
      </c>
      <c r="K130" s="220" t="s">
        <v>130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431</v>
      </c>
      <c r="AT130" s="229" t="s">
        <v>126</v>
      </c>
      <c r="AU130" s="229" t="s">
        <v>88</v>
      </c>
      <c r="AY130" s="17" t="s">
        <v>124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86</v>
      </c>
      <c r="BK130" s="230">
        <f>ROUND(I130*H130,2)</f>
        <v>0</v>
      </c>
      <c r="BL130" s="17" t="s">
        <v>431</v>
      </c>
      <c r="BM130" s="229" t="s">
        <v>442</v>
      </c>
    </row>
    <row r="131" s="2" customFormat="1">
      <c r="A131" s="38"/>
      <c r="B131" s="39"/>
      <c r="C131" s="40"/>
      <c r="D131" s="231" t="s">
        <v>133</v>
      </c>
      <c r="E131" s="40"/>
      <c r="F131" s="232" t="s">
        <v>443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133</v>
      </c>
      <c r="AU131" s="17" t="s">
        <v>88</v>
      </c>
    </row>
    <row r="132" s="2" customFormat="1">
      <c r="A132" s="38"/>
      <c r="B132" s="39"/>
      <c r="C132" s="40"/>
      <c r="D132" s="238" t="s">
        <v>165</v>
      </c>
      <c r="E132" s="40"/>
      <c r="F132" s="269" t="s">
        <v>444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165</v>
      </c>
      <c r="AU132" s="17" t="s">
        <v>88</v>
      </c>
    </row>
    <row r="133" s="2" customFormat="1" ht="16.5" customHeight="1">
      <c r="A133" s="38"/>
      <c r="B133" s="39"/>
      <c r="C133" s="218" t="s">
        <v>131</v>
      </c>
      <c r="D133" s="218" t="s">
        <v>126</v>
      </c>
      <c r="E133" s="219" t="s">
        <v>445</v>
      </c>
      <c r="F133" s="220" t="s">
        <v>446</v>
      </c>
      <c r="G133" s="221" t="s">
        <v>430</v>
      </c>
      <c r="H133" s="222">
        <v>1</v>
      </c>
      <c r="I133" s="223"/>
      <c r="J133" s="224">
        <f>ROUND(I133*H133,2)</f>
        <v>0</v>
      </c>
      <c r="K133" s="220" t="s">
        <v>130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431</v>
      </c>
      <c r="AT133" s="229" t="s">
        <v>126</v>
      </c>
      <c r="AU133" s="229" t="s">
        <v>88</v>
      </c>
      <c r="AY133" s="17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86</v>
      </c>
      <c r="BK133" s="230">
        <f>ROUND(I133*H133,2)</f>
        <v>0</v>
      </c>
      <c r="BL133" s="17" t="s">
        <v>431</v>
      </c>
      <c r="BM133" s="229" t="s">
        <v>447</v>
      </c>
    </row>
    <row r="134" s="2" customFormat="1">
      <c r="A134" s="38"/>
      <c r="B134" s="39"/>
      <c r="C134" s="40"/>
      <c r="D134" s="231" t="s">
        <v>133</v>
      </c>
      <c r="E134" s="40"/>
      <c r="F134" s="232" t="s">
        <v>448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88</v>
      </c>
    </row>
    <row r="135" s="2" customFormat="1">
      <c r="A135" s="38"/>
      <c r="B135" s="39"/>
      <c r="C135" s="40"/>
      <c r="D135" s="238" t="s">
        <v>165</v>
      </c>
      <c r="E135" s="40"/>
      <c r="F135" s="269" t="s">
        <v>449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165</v>
      </c>
      <c r="AU135" s="17" t="s">
        <v>88</v>
      </c>
    </row>
    <row r="136" s="2" customFormat="1" ht="16.5" customHeight="1">
      <c r="A136" s="38"/>
      <c r="B136" s="39"/>
      <c r="C136" s="218" t="s">
        <v>167</v>
      </c>
      <c r="D136" s="218" t="s">
        <v>126</v>
      </c>
      <c r="E136" s="219" t="s">
        <v>450</v>
      </c>
      <c r="F136" s="220" t="s">
        <v>451</v>
      </c>
      <c r="G136" s="221" t="s">
        <v>430</v>
      </c>
      <c r="H136" s="222">
        <v>1</v>
      </c>
      <c r="I136" s="223"/>
      <c r="J136" s="224">
        <f>ROUND(I136*H136,2)</f>
        <v>0</v>
      </c>
      <c r="K136" s="220" t="s">
        <v>130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431</v>
      </c>
      <c r="AT136" s="229" t="s">
        <v>126</v>
      </c>
      <c r="AU136" s="229" t="s">
        <v>88</v>
      </c>
      <c r="AY136" s="17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86</v>
      </c>
      <c r="BK136" s="230">
        <f>ROUND(I136*H136,2)</f>
        <v>0</v>
      </c>
      <c r="BL136" s="17" t="s">
        <v>431</v>
      </c>
      <c r="BM136" s="229" t="s">
        <v>452</v>
      </c>
    </row>
    <row r="137" s="2" customFormat="1">
      <c r="A137" s="38"/>
      <c r="B137" s="39"/>
      <c r="C137" s="40"/>
      <c r="D137" s="231" t="s">
        <v>133</v>
      </c>
      <c r="E137" s="40"/>
      <c r="F137" s="232" t="s">
        <v>453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88</v>
      </c>
    </row>
    <row r="138" s="2" customFormat="1">
      <c r="A138" s="38"/>
      <c r="B138" s="39"/>
      <c r="C138" s="40"/>
      <c r="D138" s="238" t="s">
        <v>165</v>
      </c>
      <c r="E138" s="40"/>
      <c r="F138" s="269" t="s">
        <v>454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165</v>
      </c>
      <c r="AU138" s="17" t="s">
        <v>88</v>
      </c>
    </row>
    <row r="139" s="12" customFormat="1" ht="22.8" customHeight="1">
      <c r="A139" s="12"/>
      <c r="B139" s="202"/>
      <c r="C139" s="203"/>
      <c r="D139" s="204" t="s">
        <v>77</v>
      </c>
      <c r="E139" s="216" t="s">
        <v>455</v>
      </c>
      <c r="F139" s="216" t="s">
        <v>456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SUM(P140:P146)</f>
        <v>0</v>
      </c>
      <c r="Q139" s="210"/>
      <c r="R139" s="211">
        <f>SUM(R140:R146)</f>
        <v>0</v>
      </c>
      <c r="S139" s="210"/>
      <c r="T139" s="212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167</v>
      </c>
      <c r="AT139" s="214" t="s">
        <v>77</v>
      </c>
      <c r="AU139" s="214" t="s">
        <v>86</v>
      </c>
      <c r="AY139" s="213" t="s">
        <v>124</v>
      </c>
      <c r="BK139" s="215">
        <f>SUM(BK140:BK146)</f>
        <v>0</v>
      </c>
    </row>
    <row r="140" s="2" customFormat="1" ht="16.5" customHeight="1">
      <c r="A140" s="38"/>
      <c r="B140" s="39"/>
      <c r="C140" s="218" t="s">
        <v>173</v>
      </c>
      <c r="D140" s="218" t="s">
        <v>126</v>
      </c>
      <c r="E140" s="219" t="s">
        <v>457</v>
      </c>
      <c r="F140" s="220" t="s">
        <v>458</v>
      </c>
      <c r="G140" s="221" t="s">
        <v>430</v>
      </c>
      <c r="H140" s="222">
        <v>1</v>
      </c>
      <c r="I140" s="223"/>
      <c r="J140" s="224">
        <f>ROUND(I140*H140,2)</f>
        <v>0</v>
      </c>
      <c r="K140" s="220" t="s">
        <v>130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431</v>
      </c>
      <c r="AT140" s="229" t="s">
        <v>126</v>
      </c>
      <c r="AU140" s="229" t="s">
        <v>88</v>
      </c>
      <c r="AY140" s="17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86</v>
      </c>
      <c r="BK140" s="230">
        <f>ROUND(I140*H140,2)</f>
        <v>0</v>
      </c>
      <c r="BL140" s="17" t="s">
        <v>431</v>
      </c>
      <c r="BM140" s="229" t="s">
        <v>459</v>
      </c>
    </row>
    <row r="141" s="2" customFormat="1">
      <c r="A141" s="38"/>
      <c r="B141" s="39"/>
      <c r="C141" s="40"/>
      <c r="D141" s="231" t="s">
        <v>133</v>
      </c>
      <c r="E141" s="40"/>
      <c r="F141" s="232" t="s">
        <v>460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88</v>
      </c>
    </row>
    <row r="142" s="2" customFormat="1">
      <c r="A142" s="38"/>
      <c r="B142" s="39"/>
      <c r="C142" s="40"/>
      <c r="D142" s="238" t="s">
        <v>165</v>
      </c>
      <c r="E142" s="40"/>
      <c r="F142" s="269" t="s">
        <v>461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165</v>
      </c>
      <c r="AU142" s="17" t="s">
        <v>88</v>
      </c>
    </row>
    <row r="143" s="2" customFormat="1" ht="24.15" customHeight="1">
      <c r="A143" s="38"/>
      <c r="B143" s="39"/>
      <c r="C143" s="218" t="s">
        <v>180</v>
      </c>
      <c r="D143" s="218" t="s">
        <v>126</v>
      </c>
      <c r="E143" s="219" t="s">
        <v>462</v>
      </c>
      <c r="F143" s="220" t="s">
        <v>463</v>
      </c>
      <c r="G143" s="221" t="s">
        <v>430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431</v>
      </c>
      <c r="AT143" s="229" t="s">
        <v>126</v>
      </c>
      <c r="AU143" s="229" t="s">
        <v>88</v>
      </c>
      <c r="AY143" s="17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86</v>
      </c>
      <c r="BK143" s="230">
        <f>ROUND(I143*H143,2)</f>
        <v>0</v>
      </c>
      <c r="BL143" s="17" t="s">
        <v>431</v>
      </c>
      <c r="BM143" s="229" t="s">
        <v>464</v>
      </c>
    </row>
    <row r="144" s="2" customFormat="1">
      <c r="A144" s="38"/>
      <c r="B144" s="39"/>
      <c r="C144" s="40"/>
      <c r="D144" s="238" t="s">
        <v>165</v>
      </c>
      <c r="E144" s="40"/>
      <c r="F144" s="269" t="s">
        <v>465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165</v>
      </c>
      <c r="AU144" s="17" t="s">
        <v>88</v>
      </c>
    </row>
    <row r="145" s="2" customFormat="1" ht="16.5" customHeight="1">
      <c r="A145" s="38"/>
      <c r="B145" s="39"/>
      <c r="C145" s="218" t="s">
        <v>186</v>
      </c>
      <c r="D145" s="218" t="s">
        <v>126</v>
      </c>
      <c r="E145" s="219" t="s">
        <v>466</v>
      </c>
      <c r="F145" s="220" t="s">
        <v>467</v>
      </c>
      <c r="G145" s="221" t="s">
        <v>430</v>
      </c>
      <c r="H145" s="222">
        <v>1</v>
      </c>
      <c r="I145" s="223"/>
      <c r="J145" s="224">
        <f>ROUND(I145*H145,2)</f>
        <v>0</v>
      </c>
      <c r="K145" s="220" t="s">
        <v>130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431</v>
      </c>
      <c r="AT145" s="229" t="s">
        <v>126</v>
      </c>
      <c r="AU145" s="229" t="s">
        <v>88</v>
      </c>
      <c r="AY145" s="17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86</v>
      </c>
      <c r="BK145" s="230">
        <f>ROUND(I145*H145,2)</f>
        <v>0</v>
      </c>
      <c r="BL145" s="17" t="s">
        <v>431</v>
      </c>
      <c r="BM145" s="229" t="s">
        <v>468</v>
      </c>
    </row>
    <row r="146" s="2" customFormat="1">
      <c r="A146" s="38"/>
      <c r="B146" s="39"/>
      <c r="C146" s="40"/>
      <c r="D146" s="231" t="s">
        <v>133</v>
      </c>
      <c r="E146" s="40"/>
      <c r="F146" s="232" t="s">
        <v>469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88</v>
      </c>
    </row>
    <row r="147" s="12" customFormat="1" ht="22.8" customHeight="1">
      <c r="A147" s="12"/>
      <c r="B147" s="202"/>
      <c r="C147" s="203"/>
      <c r="D147" s="204" t="s">
        <v>77</v>
      </c>
      <c r="E147" s="216" t="s">
        <v>470</v>
      </c>
      <c r="F147" s="216" t="s">
        <v>471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SUM(P148:P153)</f>
        <v>0</v>
      </c>
      <c r="Q147" s="210"/>
      <c r="R147" s="211">
        <f>SUM(R148:R153)</f>
        <v>0</v>
      </c>
      <c r="S147" s="210"/>
      <c r="T147" s="212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167</v>
      </c>
      <c r="AT147" s="214" t="s">
        <v>77</v>
      </c>
      <c r="AU147" s="214" t="s">
        <v>86</v>
      </c>
      <c r="AY147" s="213" t="s">
        <v>124</v>
      </c>
      <c r="BK147" s="215">
        <f>SUM(BK148:BK153)</f>
        <v>0</v>
      </c>
    </row>
    <row r="148" s="2" customFormat="1" ht="16.5" customHeight="1">
      <c r="A148" s="38"/>
      <c r="B148" s="39"/>
      <c r="C148" s="218" t="s">
        <v>193</v>
      </c>
      <c r="D148" s="218" t="s">
        <v>126</v>
      </c>
      <c r="E148" s="219" t="s">
        <v>472</v>
      </c>
      <c r="F148" s="220" t="s">
        <v>473</v>
      </c>
      <c r="G148" s="221" t="s">
        <v>430</v>
      </c>
      <c r="H148" s="222">
        <v>1</v>
      </c>
      <c r="I148" s="223"/>
      <c r="J148" s="224">
        <f>ROUND(I148*H148,2)</f>
        <v>0</v>
      </c>
      <c r="K148" s="220" t="s">
        <v>130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431</v>
      </c>
      <c r="AT148" s="229" t="s">
        <v>126</v>
      </c>
      <c r="AU148" s="229" t="s">
        <v>88</v>
      </c>
      <c r="AY148" s="17" t="s">
        <v>124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86</v>
      </c>
      <c r="BK148" s="230">
        <f>ROUND(I148*H148,2)</f>
        <v>0</v>
      </c>
      <c r="BL148" s="17" t="s">
        <v>431</v>
      </c>
      <c r="BM148" s="229" t="s">
        <v>474</v>
      </c>
    </row>
    <row r="149" s="2" customFormat="1">
      <c r="A149" s="38"/>
      <c r="B149" s="39"/>
      <c r="C149" s="40"/>
      <c r="D149" s="231" t="s">
        <v>133</v>
      </c>
      <c r="E149" s="40"/>
      <c r="F149" s="232" t="s">
        <v>475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88</v>
      </c>
    </row>
    <row r="150" s="2" customFormat="1">
      <c r="A150" s="38"/>
      <c r="B150" s="39"/>
      <c r="C150" s="40"/>
      <c r="D150" s="238" t="s">
        <v>165</v>
      </c>
      <c r="E150" s="40"/>
      <c r="F150" s="269" t="s">
        <v>476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165</v>
      </c>
      <c r="AU150" s="17" t="s">
        <v>88</v>
      </c>
    </row>
    <row r="151" s="2" customFormat="1" ht="16.5" customHeight="1">
      <c r="A151" s="38"/>
      <c r="B151" s="39"/>
      <c r="C151" s="218" t="s">
        <v>200</v>
      </c>
      <c r="D151" s="218" t="s">
        <v>126</v>
      </c>
      <c r="E151" s="219" t="s">
        <v>477</v>
      </c>
      <c r="F151" s="220" t="s">
        <v>478</v>
      </c>
      <c r="G151" s="221" t="s">
        <v>430</v>
      </c>
      <c r="H151" s="222">
        <v>1</v>
      </c>
      <c r="I151" s="223"/>
      <c r="J151" s="224">
        <f>ROUND(I151*H151,2)</f>
        <v>0</v>
      </c>
      <c r="K151" s="220" t="s">
        <v>130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431</v>
      </c>
      <c r="AT151" s="229" t="s">
        <v>126</v>
      </c>
      <c r="AU151" s="229" t="s">
        <v>88</v>
      </c>
      <c r="AY151" s="17" t="s">
        <v>124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86</v>
      </c>
      <c r="BK151" s="230">
        <f>ROUND(I151*H151,2)</f>
        <v>0</v>
      </c>
      <c r="BL151" s="17" t="s">
        <v>431</v>
      </c>
      <c r="BM151" s="229" t="s">
        <v>479</v>
      </c>
    </row>
    <row r="152" s="2" customFormat="1">
      <c r="A152" s="38"/>
      <c r="B152" s="39"/>
      <c r="C152" s="40"/>
      <c r="D152" s="231" t="s">
        <v>133</v>
      </c>
      <c r="E152" s="40"/>
      <c r="F152" s="232" t="s">
        <v>480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133</v>
      </c>
      <c r="AU152" s="17" t="s">
        <v>88</v>
      </c>
    </row>
    <row r="153" s="2" customFormat="1">
      <c r="A153" s="38"/>
      <c r="B153" s="39"/>
      <c r="C153" s="40"/>
      <c r="D153" s="238" t="s">
        <v>165</v>
      </c>
      <c r="E153" s="40"/>
      <c r="F153" s="269" t="s">
        <v>481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165</v>
      </c>
      <c r="AU153" s="17" t="s">
        <v>88</v>
      </c>
    </row>
    <row r="154" s="12" customFormat="1" ht="22.8" customHeight="1">
      <c r="A154" s="12"/>
      <c r="B154" s="202"/>
      <c r="C154" s="203"/>
      <c r="D154" s="204" t="s">
        <v>77</v>
      </c>
      <c r="E154" s="216" t="s">
        <v>482</v>
      </c>
      <c r="F154" s="216" t="s">
        <v>483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SUM(P155:P157)</f>
        <v>0</v>
      </c>
      <c r="Q154" s="210"/>
      <c r="R154" s="211">
        <f>SUM(R155:R157)</f>
        <v>0</v>
      </c>
      <c r="S154" s="210"/>
      <c r="T154" s="212">
        <f>SUM(T155:T157)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167</v>
      </c>
      <c r="AT154" s="214" t="s">
        <v>77</v>
      </c>
      <c r="AU154" s="214" t="s">
        <v>86</v>
      </c>
      <c r="AY154" s="213" t="s">
        <v>124</v>
      </c>
      <c r="BK154" s="215">
        <f>SUM(BK155:BK157)</f>
        <v>0</v>
      </c>
    </row>
    <row r="155" s="2" customFormat="1" ht="16.5" customHeight="1">
      <c r="A155" s="38"/>
      <c r="B155" s="39"/>
      <c r="C155" s="218" t="s">
        <v>207</v>
      </c>
      <c r="D155" s="218" t="s">
        <v>126</v>
      </c>
      <c r="E155" s="219" t="s">
        <v>484</v>
      </c>
      <c r="F155" s="220" t="s">
        <v>485</v>
      </c>
      <c r="G155" s="221" t="s">
        <v>430</v>
      </c>
      <c r="H155" s="222">
        <v>1</v>
      </c>
      <c r="I155" s="223"/>
      <c r="J155" s="224">
        <f>ROUND(I155*H155,2)</f>
        <v>0</v>
      </c>
      <c r="K155" s="220" t="s">
        <v>130</v>
      </c>
      <c r="L155" s="44"/>
      <c r="M155" s="225" t="s">
        <v>1</v>
      </c>
      <c r="N155" s="226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431</v>
      </c>
      <c r="AT155" s="229" t="s">
        <v>126</v>
      </c>
      <c r="AU155" s="229" t="s">
        <v>88</v>
      </c>
      <c r="AY155" s="17" t="s">
        <v>124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86</v>
      </c>
      <c r="BK155" s="230">
        <f>ROUND(I155*H155,2)</f>
        <v>0</v>
      </c>
      <c r="BL155" s="17" t="s">
        <v>431</v>
      </c>
      <c r="BM155" s="229" t="s">
        <v>486</v>
      </c>
    </row>
    <row r="156" s="2" customFormat="1">
      <c r="A156" s="38"/>
      <c r="B156" s="39"/>
      <c r="C156" s="40"/>
      <c r="D156" s="231" t="s">
        <v>133</v>
      </c>
      <c r="E156" s="40"/>
      <c r="F156" s="232" t="s">
        <v>487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88</v>
      </c>
    </row>
    <row r="157" s="2" customFormat="1">
      <c r="A157" s="38"/>
      <c r="B157" s="39"/>
      <c r="C157" s="40"/>
      <c r="D157" s="238" t="s">
        <v>165</v>
      </c>
      <c r="E157" s="40"/>
      <c r="F157" s="269" t="s">
        <v>488</v>
      </c>
      <c r="G157" s="40"/>
      <c r="H157" s="40"/>
      <c r="I157" s="233"/>
      <c r="J157" s="40"/>
      <c r="K157" s="40"/>
      <c r="L157" s="44"/>
      <c r="M157" s="281"/>
      <c r="N157" s="282"/>
      <c r="O157" s="283"/>
      <c r="P157" s="283"/>
      <c r="Q157" s="283"/>
      <c r="R157" s="283"/>
      <c r="S157" s="283"/>
      <c r="T157" s="284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165</v>
      </c>
      <c r="AU157" s="17" t="s">
        <v>88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zFY31tD9xbaqGOg4sPzgolhuSHxPPFINBprkcu4sl+IhgAL9vWLs0IyJBcDGqdMeqtgskWxcGps2p33qUE/lVQ==" hashValue="PD8WQ58+2pz3Ey+FXTXn8j2mpCujqGCqDsmJ+3jH4Ptfnp2EnCXTx0DfMewTojeu8S9+Qe6vlA0v4i3hxe0OhA==" algorithmName="SHA-512" password="CC35"/>
  <autoFilter ref="C120:K1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5" r:id="rId1" display="https://podminky.urs.cz/item/CS_URS_2025_02/011324000"/>
    <hyperlink ref="F128" r:id="rId2" display="https://podminky.urs.cz/item/CS_URS_2025_02/012103000"/>
    <hyperlink ref="F131" r:id="rId3" display="https://podminky.urs.cz/item/CS_URS_2025_02/012203000"/>
    <hyperlink ref="F134" r:id="rId4" display="https://podminky.urs.cz/item/CS_URS_2025_02/012303000"/>
    <hyperlink ref="F137" r:id="rId5" display="https://podminky.urs.cz/item/CS_URS_2025_02/013254000"/>
    <hyperlink ref="F141" r:id="rId6" display="https://podminky.urs.cz/item/CS_URS_2025_02/032002000"/>
    <hyperlink ref="F146" r:id="rId7" display="https://podminky.urs.cz/item/CS_URS_2025_02/039002000"/>
    <hyperlink ref="F149" r:id="rId8" display="https://podminky.urs.cz/item/CS_URS_2025_02/041903000"/>
    <hyperlink ref="F152" r:id="rId9" display="https://podminky.urs.cz/item/CS_URS_2025_02/043103000"/>
    <hyperlink ref="F156" r:id="rId10" display="https://podminky.urs.cz/item/CS_URS_2025_02/049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2025-08-18T12:13:40Z</dcterms:created>
  <dcterms:modified xsi:type="dcterms:W3CDTF">2025-08-18T12:13:42Z</dcterms:modified>
</cp:coreProperties>
</file>